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2210" xr2:uid="{00000000-000D-0000-FFFF-FFFF00000000}"/>
  </bookViews>
  <sheets>
    <sheet name="Board Cutting Form" sheetId="1" r:id="rId1"/>
    <sheet name="Sheet1" sheetId="2" r:id="rId2"/>
    <sheet name="Wrap Form" sheetId="8" r:id="rId3"/>
    <sheet name="Wrap Summary" sheetId="12" r:id="rId4"/>
    <sheet name="Board Colours" sheetId="5" r:id="rId5"/>
    <sheet name="Edge Colours" sheetId="6" r:id="rId6"/>
    <sheet name="Wrap Form Item" sheetId="11" r:id="rId7"/>
    <sheet name="Generic Profile" sheetId="9" r:id="rId8"/>
    <sheet name="Specific Profile" sheetId="10" r:id="rId9"/>
  </sheets>
  <definedNames>
    <definedName name="Boards">'Board Colours'!$D$2:$D$113</definedName>
    <definedName name="Edge">'Edge Colours'!$C$2:$C$58</definedName>
    <definedName name="_xlnm.Print_Area" localSheetId="0">'Board Cutting Form'!$A$1:$R$460</definedName>
  </definedNames>
  <calcPr calcId="171027"/>
</workbook>
</file>

<file path=xl/calcChain.xml><?xml version="1.0" encoding="utf-8"?>
<calcChain xmlns="http://schemas.openxmlformats.org/spreadsheetml/2006/main">
  <c r="D1" i="12" l="1"/>
  <c r="D1" i="8"/>
  <c r="P128" i="8"/>
  <c r="B4" i="12" s="1"/>
  <c r="AR128" i="8"/>
  <c r="D20" i="12" s="1"/>
  <c r="AQ128" i="8"/>
  <c r="D19" i="12" s="1"/>
  <c r="AP128" i="8"/>
  <c r="B18" i="12" s="1"/>
  <c r="AO128" i="8"/>
  <c r="B17" i="12" s="1"/>
  <c r="X128" i="8"/>
  <c r="D8" i="12" s="1"/>
  <c r="V128" i="8"/>
  <c r="D7" i="12" s="1"/>
  <c r="AN128" i="8"/>
  <c r="C16" i="12" s="1"/>
  <c r="AM128" i="8"/>
  <c r="B16" i="12" s="1"/>
  <c r="AL128" i="8"/>
  <c r="C15" i="12" s="1"/>
  <c r="AK128" i="8"/>
  <c r="B15" i="12" s="1"/>
  <c r="AJ128" i="8"/>
  <c r="C14" i="12" s="1"/>
  <c r="AI128" i="8"/>
  <c r="B14" i="12" s="1"/>
  <c r="AH128" i="8"/>
  <c r="C13" i="12" s="1"/>
  <c r="AG128" i="8"/>
  <c r="B13" i="12" s="1"/>
  <c r="AF128" i="8"/>
  <c r="C12" i="12" s="1"/>
  <c r="AE128" i="8"/>
  <c r="B12" i="12" s="1"/>
  <c r="AD128" i="8"/>
  <c r="C11" i="12" s="1"/>
  <c r="AC128" i="8"/>
  <c r="B11" i="12" s="1"/>
  <c r="AB128" i="8"/>
  <c r="C10" i="12" s="1"/>
  <c r="AA128" i="8"/>
  <c r="B10" i="12" s="1"/>
  <c r="Z128" i="8"/>
  <c r="C9" i="12" s="1"/>
  <c r="Y128" i="8"/>
  <c r="B9" i="12" s="1"/>
  <c r="W128" i="8"/>
  <c r="B8" i="12" s="1"/>
  <c r="U128" i="8"/>
  <c r="B7" i="12" s="1"/>
  <c r="T128" i="8"/>
  <c r="C6" i="12" s="1"/>
  <c r="S128" i="8"/>
  <c r="B6" i="12" s="1"/>
  <c r="Q128" i="8"/>
  <c r="B5" i="12" s="1"/>
  <c r="R128" i="8"/>
  <c r="C5" i="12" s="1"/>
  <c r="C21" i="12" l="1"/>
  <c r="D21" i="12"/>
  <c r="B21" i="12"/>
  <c r="B3" i="2"/>
  <c r="C3" i="2"/>
  <c r="D3" i="2"/>
  <c r="E3" i="2"/>
  <c r="A3" i="2" s="1"/>
  <c r="F3" i="2"/>
  <c r="H3" i="2"/>
  <c r="I3" i="2"/>
  <c r="J3" i="2"/>
  <c r="K3" i="2"/>
  <c r="L3" i="2"/>
  <c r="B4" i="2"/>
  <c r="C4" i="2"/>
  <c r="D4" i="2"/>
  <c r="E4" i="2"/>
  <c r="G4" i="2" s="1"/>
  <c r="F4" i="2"/>
  <c r="H4" i="2"/>
  <c r="I4" i="2"/>
  <c r="J4" i="2"/>
  <c r="K4" i="2"/>
  <c r="L4" i="2"/>
  <c r="B5" i="2"/>
  <c r="C5" i="2"/>
  <c r="D5" i="2"/>
  <c r="E5" i="2"/>
  <c r="F5" i="2"/>
  <c r="H5" i="2"/>
  <c r="I5" i="2"/>
  <c r="J5" i="2"/>
  <c r="K5" i="2"/>
  <c r="L5" i="2"/>
  <c r="B6" i="2"/>
  <c r="C6" i="2"/>
  <c r="D6" i="2"/>
  <c r="E6" i="2"/>
  <c r="A6" i="2" s="1"/>
  <c r="F6" i="2"/>
  <c r="H6" i="2"/>
  <c r="I6" i="2"/>
  <c r="J6" i="2"/>
  <c r="K6" i="2"/>
  <c r="L6" i="2"/>
  <c r="B7" i="2"/>
  <c r="C7" i="2"/>
  <c r="D7" i="2"/>
  <c r="E7" i="2"/>
  <c r="A7" i="2" s="1"/>
  <c r="F7" i="2"/>
  <c r="H7" i="2"/>
  <c r="I7" i="2"/>
  <c r="J7" i="2"/>
  <c r="K7" i="2"/>
  <c r="L7" i="2"/>
  <c r="B8" i="2"/>
  <c r="C8" i="2"/>
  <c r="D8" i="2"/>
  <c r="E8" i="2"/>
  <c r="A8" i="2" s="1"/>
  <c r="F8" i="2"/>
  <c r="H8" i="2"/>
  <c r="I8" i="2"/>
  <c r="J8" i="2"/>
  <c r="K8" i="2"/>
  <c r="L8" i="2"/>
  <c r="B9" i="2"/>
  <c r="C9" i="2"/>
  <c r="D9" i="2"/>
  <c r="E9" i="2"/>
  <c r="F9" i="2"/>
  <c r="H9" i="2"/>
  <c r="I9" i="2"/>
  <c r="J9" i="2"/>
  <c r="K9" i="2"/>
  <c r="L9" i="2"/>
  <c r="B10" i="2"/>
  <c r="C10" i="2"/>
  <c r="D10" i="2"/>
  <c r="E10" i="2"/>
  <c r="M10" i="2" s="1"/>
  <c r="F10" i="2"/>
  <c r="H10" i="2"/>
  <c r="I10" i="2"/>
  <c r="J10" i="2"/>
  <c r="K10" i="2"/>
  <c r="L10" i="2"/>
  <c r="B11" i="2"/>
  <c r="C11" i="2"/>
  <c r="D11" i="2"/>
  <c r="E11" i="2"/>
  <c r="F11" i="2"/>
  <c r="H11" i="2"/>
  <c r="I11" i="2"/>
  <c r="J11" i="2"/>
  <c r="K11" i="2"/>
  <c r="L11" i="2"/>
  <c r="B12" i="2"/>
  <c r="C12" i="2"/>
  <c r="D12" i="2"/>
  <c r="E12" i="2"/>
  <c r="F12" i="2"/>
  <c r="H12" i="2"/>
  <c r="I12" i="2"/>
  <c r="J12" i="2"/>
  <c r="K12" i="2"/>
  <c r="L12" i="2"/>
  <c r="B13" i="2"/>
  <c r="C13" i="2"/>
  <c r="D13" i="2"/>
  <c r="E13" i="2"/>
  <c r="F13" i="2"/>
  <c r="H13" i="2"/>
  <c r="I13" i="2"/>
  <c r="J13" i="2"/>
  <c r="K13" i="2"/>
  <c r="L13" i="2"/>
  <c r="B14" i="2"/>
  <c r="C14" i="2"/>
  <c r="D14" i="2"/>
  <c r="E14" i="2"/>
  <c r="A14" i="2" s="1"/>
  <c r="F14" i="2"/>
  <c r="H14" i="2"/>
  <c r="I14" i="2"/>
  <c r="J14" i="2"/>
  <c r="K14" i="2"/>
  <c r="L14" i="2"/>
  <c r="B15" i="2"/>
  <c r="C15" i="2"/>
  <c r="D15" i="2"/>
  <c r="E15" i="2"/>
  <c r="A15" i="2" s="1"/>
  <c r="F15" i="2"/>
  <c r="H15" i="2"/>
  <c r="I15" i="2"/>
  <c r="J15" i="2"/>
  <c r="K15" i="2"/>
  <c r="L15" i="2"/>
  <c r="B16" i="2"/>
  <c r="C16" i="2"/>
  <c r="D16" i="2"/>
  <c r="E16" i="2"/>
  <c r="A16" i="2" s="1"/>
  <c r="F16" i="2"/>
  <c r="H16" i="2"/>
  <c r="I16" i="2"/>
  <c r="J16" i="2"/>
  <c r="K16" i="2"/>
  <c r="L16" i="2"/>
  <c r="B17" i="2"/>
  <c r="C17" i="2"/>
  <c r="D17" i="2"/>
  <c r="E17" i="2"/>
  <c r="G17" i="2" s="1"/>
  <c r="F17" i="2"/>
  <c r="H17" i="2"/>
  <c r="I17" i="2"/>
  <c r="J17" i="2"/>
  <c r="K17" i="2"/>
  <c r="L17" i="2"/>
  <c r="B18" i="2"/>
  <c r="C18" i="2"/>
  <c r="D18" i="2"/>
  <c r="E18" i="2"/>
  <c r="F18" i="2"/>
  <c r="H18" i="2"/>
  <c r="I18" i="2"/>
  <c r="J18" i="2"/>
  <c r="K18" i="2"/>
  <c r="L18" i="2"/>
  <c r="B19" i="2"/>
  <c r="C19" i="2"/>
  <c r="D19" i="2"/>
  <c r="E19" i="2"/>
  <c r="M19" i="2" s="1"/>
  <c r="F19" i="2"/>
  <c r="H19" i="2"/>
  <c r="I19" i="2"/>
  <c r="J19" i="2"/>
  <c r="K19" i="2"/>
  <c r="L19" i="2"/>
  <c r="B20" i="2"/>
  <c r="C20" i="2"/>
  <c r="D20" i="2"/>
  <c r="E20" i="2"/>
  <c r="G20" i="2" s="1"/>
  <c r="F20" i="2"/>
  <c r="H20" i="2"/>
  <c r="I20" i="2"/>
  <c r="J20" i="2"/>
  <c r="K20" i="2"/>
  <c r="L20" i="2"/>
  <c r="B21" i="2"/>
  <c r="C21" i="2"/>
  <c r="D21" i="2"/>
  <c r="E21" i="2"/>
  <c r="F21" i="2"/>
  <c r="H21" i="2"/>
  <c r="I21" i="2"/>
  <c r="J21" i="2"/>
  <c r="K21" i="2"/>
  <c r="L21" i="2"/>
  <c r="B22" i="2"/>
  <c r="C22" i="2"/>
  <c r="D22" i="2"/>
  <c r="E22" i="2"/>
  <c r="G22" i="2" s="1"/>
  <c r="F22" i="2"/>
  <c r="H22" i="2"/>
  <c r="I22" i="2"/>
  <c r="J22" i="2"/>
  <c r="K22" i="2"/>
  <c r="L22" i="2"/>
  <c r="B23" i="2"/>
  <c r="C23" i="2"/>
  <c r="D23" i="2"/>
  <c r="E23" i="2"/>
  <c r="A23" i="2" s="1"/>
  <c r="F23" i="2"/>
  <c r="H23" i="2"/>
  <c r="I23" i="2"/>
  <c r="J23" i="2"/>
  <c r="K23" i="2"/>
  <c r="L23" i="2"/>
  <c r="B24" i="2"/>
  <c r="C24" i="2"/>
  <c r="D24" i="2"/>
  <c r="E24" i="2"/>
  <c r="M24" i="2" s="1"/>
  <c r="F24" i="2"/>
  <c r="H24" i="2"/>
  <c r="I24" i="2"/>
  <c r="J24" i="2"/>
  <c r="K24" i="2"/>
  <c r="L24" i="2"/>
  <c r="B25" i="2"/>
  <c r="C25" i="2"/>
  <c r="D25" i="2"/>
  <c r="E25" i="2"/>
  <c r="F25" i="2"/>
  <c r="H25" i="2"/>
  <c r="I25" i="2"/>
  <c r="J25" i="2"/>
  <c r="K25" i="2"/>
  <c r="L25" i="2"/>
  <c r="B26" i="2"/>
  <c r="C26" i="2"/>
  <c r="D26" i="2"/>
  <c r="E26" i="2"/>
  <c r="M26" i="2" s="1"/>
  <c r="F26" i="2"/>
  <c r="H26" i="2"/>
  <c r="I26" i="2"/>
  <c r="J26" i="2"/>
  <c r="K26" i="2"/>
  <c r="L26" i="2"/>
  <c r="B27" i="2"/>
  <c r="C27" i="2"/>
  <c r="D27" i="2"/>
  <c r="E27" i="2"/>
  <c r="A27" i="2" s="1"/>
  <c r="F27" i="2"/>
  <c r="H27" i="2"/>
  <c r="I27" i="2"/>
  <c r="J27" i="2"/>
  <c r="K27" i="2"/>
  <c r="L27" i="2"/>
  <c r="B28" i="2"/>
  <c r="C28" i="2"/>
  <c r="D28" i="2"/>
  <c r="E28" i="2"/>
  <c r="A28" i="2" s="1"/>
  <c r="F28" i="2"/>
  <c r="H28" i="2"/>
  <c r="I28" i="2"/>
  <c r="J28" i="2"/>
  <c r="K28" i="2"/>
  <c r="L28" i="2"/>
  <c r="B29" i="2"/>
  <c r="C29" i="2"/>
  <c r="D29" i="2"/>
  <c r="E29" i="2"/>
  <c r="G29" i="2" s="1"/>
  <c r="F29" i="2"/>
  <c r="H29" i="2"/>
  <c r="I29" i="2"/>
  <c r="J29" i="2"/>
  <c r="K29" i="2"/>
  <c r="L29" i="2"/>
  <c r="B30" i="2"/>
  <c r="C30" i="2"/>
  <c r="D30" i="2"/>
  <c r="E30" i="2"/>
  <c r="G30" i="2" s="1"/>
  <c r="F30" i="2"/>
  <c r="H30" i="2"/>
  <c r="I30" i="2"/>
  <c r="J30" i="2"/>
  <c r="K30" i="2"/>
  <c r="L30" i="2"/>
  <c r="B31" i="2"/>
  <c r="C31" i="2"/>
  <c r="D31" i="2"/>
  <c r="E31" i="2"/>
  <c r="F31" i="2"/>
  <c r="H31" i="2"/>
  <c r="I31" i="2"/>
  <c r="J31" i="2"/>
  <c r="K31" i="2"/>
  <c r="L31" i="2"/>
  <c r="B32" i="2"/>
  <c r="C32" i="2"/>
  <c r="D32" i="2"/>
  <c r="E32" i="2"/>
  <c r="A32" i="2" s="1"/>
  <c r="F32" i="2"/>
  <c r="H32" i="2"/>
  <c r="I32" i="2"/>
  <c r="J32" i="2"/>
  <c r="K32" i="2"/>
  <c r="L32" i="2"/>
  <c r="B33" i="2"/>
  <c r="C33" i="2"/>
  <c r="D33" i="2"/>
  <c r="E33" i="2"/>
  <c r="M33" i="2" s="1"/>
  <c r="F33" i="2"/>
  <c r="H33" i="2"/>
  <c r="I33" i="2"/>
  <c r="J33" i="2"/>
  <c r="K33" i="2"/>
  <c r="L33" i="2"/>
  <c r="B34" i="2"/>
  <c r="C34" i="2"/>
  <c r="D34" i="2"/>
  <c r="E34" i="2"/>
  <c r="F34" i="2"/>
  <c r="H34" i="2"/>
  <c r="I34" i="2"/>
  <c r="J34" i="2"/>
  <c r="K34" i="2"/>
  <c r="L34" i="2"/>
  <c r="B35" i="2"/>
  <c r="C35" i="2"/>
  <c r="D35" i="2"/>
  <c r="E35" i="2"/>
  <c r="A35" i="2" s="1"/>
  <c r="F35" i="2"/>
  <c r="H35" i="2"/>
  <c r="I35" i="2"/>
  <c r="J35" i="2"/>
  <c r="K35" i="2"/>
  <c r="L35" i="2"/>
  <c r="B36" i="2"/>
  <c r="C36" i="2"/>
  <c r="D36" i="2"/>
  <c r="E36" i="2"/>
  <c r="A36" i="2" s="1"/>
  <c r="F36" i="2"/>
  <c r="H36" i="2"/>
  <c r="I36" i="2"/>
  <c r="J36" i="2"/>
  <c r="K36" i="2"/>
  <c r="L36" i="2"/>
  <c r="B37" i="2"/>
  <c r="C37" i="2"/>
  <c r="D37" i="2"/>
  <c r="E37" i="2"/>
  <c r="F37" i="2"/>
  <c r="H37" i="2"/>
  <c r="I37" i="2"/>
  <c r="J37" i="2"/>
  <c r="K37" i="2"/>
  <c r="L37" i="2"/>
  <c r="B38" i="2"/>
  <c r="C38" i="2"/>
  <c r="D38" i="2"/>
  <c r="E38" i="2"/>
  <c r="A38" i="2" s="1"/>
  <c r="F38" i="2"/>
  <c r="H38" i="2"/>
  <c r="I38" i="2"/>
  <c r="J38" i="2"/>
  <c r="K38" i="2"/>
  <c r="L38" i="2"/>
  <c r="B39" i="2"/>
  <c r="C39" i="2"/>
  <c r="D39" i="2"/>
  <c r="E39" i="2"/>
  <c r="A39" i="2" s="1"/>
  <c r="F39" i="2"/>
  <c r="H39" i="2"/>
  <c r="I39" i="2"/>
  <c r="J39" i="2"/>
  <c r="K39" i="2"/>
  <c r="L39" i="2"/>
  <c r="B40" i="2"/>
  <c r="C40" i="2"/>
  <c r="D40" i="2"/>
  <c r="E40" i="2"/>
  <c r="A40" i="2" s="1"/>
  <c r="F40" i="2"/>
  <c r="H40" i="2"/>
  <c r="I40" i="2"/>
  <c r="J40" i="2"/>
  <c r="K40" i="2"/>
  <c r="L40" i="2"/>
  <c r="B41" i="2"/>
  <c r="C41" i="2"/>
  <c r="D41" i="2"/>
  <c r="E41" i="2"/>
  <c r="M41" i="2" s="1"/>
  <c r="F41" i="2"/>
  <c r="H41" i="2"/>
  <c r="I41" i="2"/>
  <c r="J41" i="2"/>
  <c r="K41" i="2"/>
  <c r="L41" i="2"/>
  <c r="B42" i="2"/>
  <c r="C42" i="2"/>
  <c r="D42" i="2"/>
  <c r="E42" i="2"/>
  <c r="M42" i="2" s="1"/>
  <c r="F42" i="2"/>
  <c r="H42" i="2"/>
  <c r="I42" i="2"/>
  <c r="J42" i="2"/>
  <c r="K42" i="2"/>
  <c r="L42" i="2"/>
  <c r="B43" i="2"/>
  <c r="C43" i="2"/>
  <c r="D43" i="2"/>
  <c r="E43" i="2"/>
  <c r="F43" i="2"/>
  <c r="H43" i="2"/>
  <c r="I43" i="2"/>
  <c r="J43" i="2"/>
  <c r="K43" i="2"/>
  <c r="L43" i="2"/>
  <c r="B44" i="2"/>
  <c r="C44" i="2"/>
  <c r="D44" i="2"/>
  <c r="E44" i="2"/>
  <c r="A44" i="2" s="1"/>
  <c r="F44" i="2"/>
  <c r="H44" i="2"/>
  <c r="I44" i="2"/>
  <c r="J44" i="2"/>
  <c r="K44" i="2"/>
  <c r="L44" i="2"/>
  <c r="B45" i="2"/>
  <c r="C45" i="2"/>
  <c r="D45" i="2"/>
  <c r="E45" i="2"/>
  <c r="A45" i="2" s="1"/>
  <c r="F45" i="2"/>
  <c r="H45" i="2"/>
  <c r="I45" i="2"/>
  <c r="J45" i="2"/>
  <c r="K45" i="2"/>
  <c r="L45" i="2"/>
  <c r="B46" i="2"/>
  <c r="C46" i="2"/>
  <c r="D46" i="2"/>
  <c r="E46" i="2"/>
  <c r="G46" i="2" s="1"/>
  <c r="F46" i="2"/>
  <c r="H46" i="2"/>
  <c r="I46" i="2"/>
  <c r="J46" i="2"/>
  <c r="K46" i="2"/>
  <c r="L46" i="2"/>
  <c r="B47" i="2"/>
  <c r="C47" i="2"/>
  <c r="D47" i="2"/>
  <c r="E47" i="2"/>
  <c r="G47" i="2" s="1"/>
  <c r="F47" i="2"/>
  <c r="H47" i="2"/>
  <c r="I47" i="2"/>
  <c r="J47" i="2"/>
  <c r="K47" i="2"/>
  <c r="L47" i="2"/>
  <c r="B48" i="2"/>
  <c r="C48" i="2"/>
  <c r="D48" i="2"/>
  <c r="E48" i="2"/>
  <c r="M48" i="2" s="1"/>
  <c r="F48" i="2"/>
  <c r="H48" i="2"/>
  <c r="I48" i="2"/>
  <c r="J48" i="2"/>
  <c r="K48" i="2"/>
  <c r="L48" i="2"/>
  <c r="B49" i="2"/>
  <c r="C49" i="2"/>
  <c r="D49" i="2"/>
  <c r="E49" i="2"/>
  <c r="M49" i="2" s="1"/>
  <c r="F49" i="2"/>
  <c r="H49" i="2"/>
  <c r="I49" i="2"/>
  <c r="J49" i="2"/>
  <c r="K49" i="2"/>
  <c r="L49" i="2"/>
  <c r="B50" i="2"/>
  <c r="C50" i="2"/>
  <c r="D50" i="2"/>
  <c r="E50" i="2"/>
  <c r="F50" i="2"/>
  <c r="H50" i="2"/>
  <c r="I50" i="2"/>
  <c r="J50" i="2"/>
  <c r="K50" i="2"/>
  <c r="L50" i="2"/>
  <c r="B51" i="2"/>
  <c r="C51" i="2"/>
  <c r="D51" i="2"/>
  <c r="E51" i="2"/>
  <c r="A51" i="2" s="1"/>
  <c r="F51" i="2"/>
  <c r="H51" i="2"/>
  <c r="I51" i="2"/>
  <c r="J51" i="2"/>
  <c r="K51" i="2"/>
  <c r="L51" i="2"/>
  <c r="B52" i="2"/>
  <c r="C52" i="2"/>
  <c r="D52" i="2"/>
  <c r="E52" i="2"/>
  <c r="G52" i="2" s="1"/>
  <c r="F52" i="2"/>
  <c r="H52" i="2"/>
  <c r="I52" i="2"/>
  <c r="J52" i="2"/>
  <c r="K52" i="2"/>
  <c r="L52" i="2"/>
  <c r="B53" i="2"/>
  <c r="C53" i="2"/>
  <c r="D53" i="2"/>
  <c r="E53" i="2"/>
  <c r="G53" i="2" s="1"/>
  <c r="F53" i="2"/>
  <c r="H53" i="2"/>
  <c r="I53" i="2"/>
  <c r="J53" i="2"/>
  <c r="K53" i="2"/>
  <c r="L53" i="2"/>
  <c r="B54" i="2"/>
  <c r="C54" i="2"/>
  <c r="D54" i="2"/>
  <c r="E54" i="2"/>
  <c r="A54" i="2" s="1"/>
  <c r="F54" i="2"/>
  <c r="H54" i="2"/>
  <c r="I54" i="2"/>
  <c r="J54" i="2"/>
  <c r="K54" i="2"/>
  <c r="L54" i="2"/>
  <c r="B55" i="2"/>
  <c r="C55" i="2"/>
  <c r="D55" i="2"/>
  <c r="E55" i="2"/>
  <c r="G55" i="2" s="1"/>
  <c r="F55" i="2"/>
  <c r="H55" i="2"/>
  <c r="I55" i="2"/>
  <c r="J55" i="2"/>
  <c r="K55" i="2"/>
  <c r="L55" i="2"/>
  <c r="B56" i="2"/>
  <c r="C56" i="2"/>
  <c r="D56" i="2"/>
  <c r="E56" i="2"/>
  <c r="F56" i="2"/>
  <c r="H56" i="2"/>
  <c r="I56" i="2"/>
  <c r="J56" i="2"/>
  <c r="K56" i="2"/>
  <c r="L56" i="2"/>
  <c r="B57" i="2"/>
  <c r="C57" i="2"/>
  <c r="D57" i="2"/>
  <c r="E57" i="2"/>
  <c r="A57" i="2" s="1"/>
  <c r="F57" i="2"/>
  <c r="H57" i="2"/>
  <c r="I57" i="2"/>
  <c r="J57" i="2"/>
  <c r="K57" i="2"/>
  <c r="L57" i="2"/>
  <c r="B58" i="2"/>
  <c r="C58" i="2"/>
  <c r="D58" i="2"/>
  <c r="E58" i="2"/>
  <c r="M58" i="2" s="1"/>
  <c r="F58" i="2"/>
  <c r="H58" i="2"/>
  <c r="I58" i="2"/>
  <c r="J58" i="2"/>
  <c r="K58" i="2"/>
  <c r="L58" i="2"/>
  <c r="B59" i="2"/>
  <c r="C59" i="2"/>
  <c r="D59" i="2"/>
  <c r="E59" i="2"/>
  <c r="M59" i="2" s="1"/>
  <c r="F59" i="2"/>
  <c r="H59" i="2"/>
  <c r="I59" i="2"/>
  <c r="J59" i="2"/>
  <c r="K59" i="2"/>
  <c r="L59" i="2"/>
  <c r="B60" i="2"/>
  <c r="C60" i="2"/>
  <c r="D60" i="2"/>
  <c r="E60" i="2"/>
  <c r="G60" i="2" s="1"/>
  <c r="F60" i="2"/>
  <c r="H60" i="2"/>
  <c r="I60" i="2"/>
  <c r="J60" i="2"/>
  <c r="K60" i="2"/>
  <c r="L60" i="2"/>
  <c r="B61" i="2"/>
  <c r="C61" i="2"/>
  <c r="D61" i="2"/>
  <c r="E61" i="2"/>
  <c r="G61" i="2" s="1"/>
  <c r="F61" i="2"/>
  <c r="H61" i="2"/>
  <c r="I61" i="2"/>
  <c r="J61" i="2"/>
  <c r="K61" i="2"/>
  <c r="L61" i="2"/>
  <c r="B62" i="2"/>
  <c r="C62" i="2"/>
  <c r="D62" i="2"/>
  <c r="E62" i="2"/>
  <c r="G62" i="2" s="1"/>
  <c r="F62" i="2"/>
  <c r="H62" i="2"/>
  <c r="I62" i="2"/>
  <c r="J62" i="2"/>
  <c r="K62" i="2"/>
  <c r="L62" i="2"/>
  <c r="B63" i="2"/>
  <c r="C63" i="2"/>
  <c r="D63" i="2"/>
  <c r="E63" i="2"/>
  <c r="M63" i="2" s="1"/>
  <c r="F63" i="2"/>
  <c r="H63" i="2"/>
  <c r="I63" i="2"/>
  <c r="J63" i="2"/>
  <c r="K63" i="2"/>
  <c r="L63" i="2"/>
  <c r="B64" i="2"/>
  <c r="C64" i="2"/>
  <c r="D64" i="2"/>
  <c r="E64" i="2"/>
  <c r="A64" i="2" s="1"/>
  <c r="F64" i="2"/>
  <c r="H64" i="2"/>
  <c r="I64" i="2"/>
  <c r="J64" i="2"/>
  <c r="K64" i="2"/>
  <c r="L64" i="2"/>
  <c r="B65" i="2"/>
  <c r="C65" i="2"/>
  <c r="D65" i="2"/>
  <c r="E65" i="2"/>
  <c r="F65" i="2"/>
  <c r="H65" i="2"/>
  <c r="I65" i="2"/>
  <c r="J65" i="2"/>
  <c r="K65" i="2"/>
  <c r="L65" i="2"/>
  <c r="B66" i="2"/>
  <c r="C66" i="2"/>
  <c r="D66" i="2"/>
  <c r="E66" i="2"/>
  <c r="F66" i="2"/>
  <c r="H66" i="2"/>
  <c r="I66" i="2"/>
  <c r="J66" i="2"/>
  <c r="K66" i="2"/>
  <c r="L66" i="2"/>
  <c r="B67" i="2"/>
  <c r="C67" i="2"/>
  <c r="D67" i="2"/>
  <c r="E67" i="2"/>
  <c r="F67" i="2"/>
  <c r="H67" i="2"/>
  <c r="I67" i="2"/>
  <c r="J67" i="2"/>
  <c r="K67" i="2"/>
  <c r="L67" i="2"/>
  <c r="B68" i="2"/>
  <c r="C68" i="2"/>
  <c r="D68" i="2"/>
  <c r="E68" i="2"/>
  <c r="G68" i="2" s="1"/>
  <c r="F68" i="2"/>
  <c r="H68" i="2"/>
  <c r="I68" i="2"/>
  <c r="J68" i="2"/>
  <c r="K68" i="2"/>
  <c r="L68" i="2"/>
  <c r="B69" i="2"/>
  <c r="C69" i="2"/>
  <c r="D69" i="2"/>
  <c r="E69" i="2"/>
  <c r="M69" i="2" s="1"/>
  <c r="F69" i="2"/>
  <c r="H69" i="2"/>
  <c r="I69" i="2"/>
  <c r="J69" i="2"/>
  <c r="K69" i="2"/>
  <c r="L69" i="2"/>
  <c r="B70" i="2"/>
  <c r="C70" i="2"/>
  <c r="D70" i="2"/>
  <c r="E70" i="2"/>
  <c r="G70" i="2" s="1"/>
  <c r="F70" i="2"/>
  <c r="H70" i="2"/>
  <c r="I70" i="2"/>
  <c r="J70" i="2"/>
  <c r="K70" i="2"/>
  <c r="L70" i="2"/>
  <c r="B71" i="2"/>
  <c r="C71" i="2"/>
  <c r="D71" i="2"/>
  <c r="E71" i="2"/>
  <c r="A71" i="2" s="1"/>
  <c r="F71" i="2"/>
  <c r="H71" i="2"/>
  <c r="I71" i="2"/>
  <c r="J71" i="2"/>
  <c r="K71" i="2"/>
  <c r="L71" i="2"/>
  <c r="B72" i="2"/>
  <c r="C72" i="2"/>
  <c r="D72" i="2"/>
  <c r="E72" i="2"/>
  <c r="M72" i="2" s="1"/>
  <c r="F72" i="2"/>
  <c r="H72" i="2"/>
  <c r="I72" i="2"/>
  <c r="J72" i="2"/>
  <c r="K72" i="2"/>
  <c r="L72" i="2"/>
  <c r="B73" i="2"/>
  <c r="C73" i="2"/>
  <c r="D73" i="2"/>
  <c r="E73" i="2"/>
  <c r="A73" i="2" s="1"/>
  <c r="F73" i="2"/>
  <c r="H73" i="2"/>
  <c r="I73" i="2"/>
  <c r="J73" i="2"/>
  <c r="K73" i="2"/>
  <c r="L73" i="2"/>
  <c r="B74" i="2"/>
  <c r="C74" i="2"/>
  <c r="D74" i="2"/>
  <c r="E74" i="2"/>
  <c r="F74" i="2"/>
  <c r="H74" i="2"/>
  <c r="I74" i="2"/>
  <c r="J74" i="2"/>
  <c r="K74" i="2"/>
  <c r="L74" i="2"/>
  <c r="B75" i="2"/>
  <c r="C75" i="2"/>
  <c r="D75" i="2"/>
  <c r="E75" i="2"/>
  <c r="M75" i="2" s="1"/>
  <c r="F75" i="2"/>
  <c r="H75" i="2"/>
  <c r="I75" i="2"/>
  <c r="J75" i="2"/>
  <c r="K75" i="2"/>
  <c r="L75" i="2"/>
  <c r="B76" i="2"/>
  <c r="C76" i="2"/>
  <c r="D76" i="2"/>
  <c r="E76" i="2"/>
  <c r="F76" i="2"/>
  <c r="H76" i="2"/>
  <c r="I76" i="2"/>
  <c r="J76" i="2"/>
  <c r="K76" i="2"/>
  <c r="L76" i="2"/>
  <c r="B77" i="2"/>
  <c r="C77" i="2"/>
  <c r="D77" i="2"/>
  <c r="E77" i="2"/>
  <c r="G77" i="2" s="1"/>
  <c r="F77" i="2"/>
  <c r="H77" i="2"/>
  <c r="I77" i="2"/>
  <c r="J77" i="2"/>
  <c r="K77" i="2"/>
  <c r="L77" i="2"/>
  <c r="B78" i="2"/>
  <c r="C78" i="2"/>
  <c r="D78" i="2"/>
  <c r="E78" i="2"/>
  <c r="M78" i="2" s="1"/>
  <c r="F78" i="2"/>
  <c r="H78" i="2"/>
  <c r="I78" i="2"/>
  <c r="J78" i="2"/>
  <c r="K78" i="2"/>
  <c r="L78" i="2"/>
  <c r="B79" i="2"/>
  <c r="C79" i="2"/>
  <c r="D79" i="2"/>
  <c r="E79" i="2"/>
  <c r="A79" i="2" s="1"/>
  <c r="F79" i="2"/>
  <c r="H79" i="2"/>
  <c r="I79" i="2"/>
  <c r="J79" i="2"/>
  <c r="K79" i="2"/>
  <c r="L79" i="2"/>
  <c r="B80" i="2"/>
  <c r="C80" i="2"/>
  <c r="D80" i="2"/>
  <c r="E80" i="2"/>
  <c r="F80" i="2"/>
  <c r="H80" i="2"/>
  <c r="I80" i="2"/>
  <c r="J80" i="2"/>
  <c r="K80" i="2"/>
  <c r="L80" i="2"/>
  <c r="B81" i="2"/>
  <c r="C81" i="2"/>
  <c r="D81" i="2"/>
  <c r="E81" i="2"/>
  <c r="F81" i="2"/>
  <c r="H81" i="2"/>
  <c r="I81" i="2"/>
  <c r="J81" i="2"/>
  <c r="K81" i="2"/>
  <c r="L81" i="2"/>
  <c r="B82" i="2"/>
  <c r="C82" i="2"/>
  <c r="D82" i="2"/>
  <c r="E82" i="2"/>
  <c r="M82" i="2" s="1"/>
  <c r="F82" i="2"/>
  <c r="H82" i="2"/>
  <c r="I82" i="2"/>
  <c r="J82" i="2"/>
  <c r="K82" i="2"/>
  <c r="L82" i="2"/>
  <c r="B83" i="2"/>
  <c r="C83" i="2"/>
  <c r="D83" i="2"/>
  <c r="E83" i="2"/>
  <c r="A83" i="2" s="1"/>
  <c r="F83" i="2"/>
  <c r="H83" i="2"/>
  <c r="I83" i="2"/>
  <c r="J83" i="2"/>
  <c r="K83" i="2"/>
  <c r="L83" i="2"/>
  <c r="B84" i="2"/>
  <c r="C84" i="2"/>
  <c r="D84" i="2"/>
  <c r="E84" i="2"/>
  <c r="G84" i="2" s="1"/>
  <c r="F84" i="2"/>
  <c r="H84" i="2"/>
  <c r="I84" i="2"/>
  <c r="J84" i="2"/>
  <c r="K84" i="2"/>
  <c r="L84" i="2"/>
  <c r="B85" i="2"/>
  <c r="C85" i="2"/>
  <c r="D85" i="2"/>
  <c r="E85" i="2"/>
  <c r="F85" i="2"/>
  <c r="H85" i="2"/>
  <c r="I85" i="2"/>
  <c r="J85" i="2"/>
  <c r="K85" i="2"/>
  <c r="L85" i="2"/>
  <c r="B86" i="2"/>
  <c r="C86" i="2"/>
  <c r="D86" i="2"/>
  <c r="E86" i="2"/>
  <c r="A86" i="2" s="1"/>
  <c r="F86" i="2"/>
  <c r="H86" i="2"/>
  <c r="I86" i="2"/>
  <c r="J86" i="2"/>
  <c r="K86" i="2"/>
  <c r="L86" i="2"/>
  <c r="B87" i="2"/>
  <c r="C87" i="2"/>
  <c r="D87" i="2"/>
  <c r="E87" i="2"/>
  <c r="G87" i="2" s="1"/>
  <c r="F87" i="2"/>
  <c r="H87" i="2"/>
  <c r="I87" i="2"/>
  <c r="J87" i="2"/>
  <c r="K87" i="2"/>
  <c r="L87" i="2"/>
  <c r="B88" i="2"/>
  <c r="C88" i="2"/>
  <c r="D88" i="2"/>
  <c r="E88" i="2"/>
  <c r="A88" i="2" s="1"/>
  <c r="F88" i="2"/>
  <c r="H88" i="2"/>
  <c r="I88" i="2"/>
  <c r="J88" i="2"/>
  <c r="K88" i="2"/>
  <c r="L88" i="2"/>
  <c r="B89" i="2"/>
  <c r="C89" i="2"/>
  <c r="D89" i="2"/>
  <c r="E89" i="2"/>
  <c r="M89" i="2" s="1"/>
  <c r="F89" i="2"/>
  <c r="H89" i="2"/>
  <c r="I89" i="2"/>
  <c r="J89" i="2"/>
  <c r="K89" i="2"/>
  <c r="L89" i="2"/>
  <c r="B90" i="2"/>
  <c r="C90" i="2"/>
  <c r="D90" i="2"/>
  <c r="E90" i="2"/>
  <c r="M90" i="2" s="1"/>
  <c r="F90" i="2"/>
  <c r="H90" i="2"/>
  <c r="I90" i="2"/>
  <c r="J90" i="2"/>
  <c r="K90" i="2"/>
  <c r="L90" i="2"/>
  <c r="B91" i="2"/>
  <c r="C91" i="2"/>
  <c r="D91" i="2"/>
  <c r="E91" i="2"/>
  <c r="F91" i="2"/>
  <c r="H91" i="2"/>
  <c r="I91" i="2"/>
  <c r="J91" i="2"/>
  <c r="K91" i="2"/>
  <c r="L91" i="2"/>
  <c r="B92" i="2"/>
  <c r="C92" i="2"/>
  <c r="D92" i="2"/>
  <c r="E92" i="2"/>
  <c r="A92" i="2" s="1"/>
  <c r="F92" i="2"/>
  <c r="H92" i="2"/>
  <c r="I92" i="2"/>
  <c r="J92" i="2"/>
  <c r="K92" i="2"/>
  <c r="L92" i="2"/>
  <c r="B93" i="2"/>
  <c r="C93" i="2"/>
  <c r="D93" i="2"/>
  <c r="E93" i="2"/>
  <c r="M93" i="2" s="1"/>
  <c r="F93" i="2"/>
  <c r="H93" i="2"/>
  <c r="I93" i="2"/>
  <c r="J93" i="2"/>
  <c r="K93" i="2"/>
  <c r="L93" i="2"/>
  <c r="B94" i="2"/>
  <c r="C94" i="2"/>
  <c r="D94" i="2"/>
  <c r="E94" i="2"/>
  <c r="G94" i="2" s="1"/>
  <c r="F94" i="2"/>
  <c r="H94" i="2"/>
  <c r="I94" i="2"/>
  <c r="J94" i="2"/>
  <c r="K94" i="2"/>
  <c r="L94" i="2"/>
  <c r="B95" i="2"/>
  <c r="C95" i="2"/>
  <c r="D95" i="2"/>
  <c r="E95" i="2"/>
  <c r="A95" i="2" s="1"/>
  <c r="F95" i="2"/>
  <c r="H95" i="2"/>
  <c r="I95" i="2"/>
  <c r="J95" i="2"/>
  <c r="K95" i="2"/>
  <c r="L95" i="2"/>
  <c r="B96" i="2"/>
  <c r="C96" i="2"/>
  <c r="D96" i="2"/>
  <c r="E96" i="2"/>
  <c r="F96" i="2"/>
  <c r="H96" i="2"/>
  <c r="I96" i="2"/>
  <c r="J96" i="2"/>
  <c r="K96" i="2"/>
  <c r="L96" i="2"/>
  <c r="B97" i="2"/>
  <c r="C97" i="2"/>
  <c r="D97" i="2"/>
  <c r="E97" i="2"/>
  <c r="M97" i="2" s="1"/>
  <c r="F97" i="2"/>
  <c r="H97" i="2"/>
  <c r="I97" i="2"/>
  <c r="J97" i="2"/>
  <c r="K97" i="2"/>
  <c r="L97" i="2"/>
  <c r="B98" i="2"/>
  <c r="C98" i="2"/>
  <c r="D98" i="2"/>
  <c r="E98" i="2"/>
  <c r="F98" i="2"/>
  <c r="H98" i="2"/>
  <c r="I98" i="2"/>
  <c r="J98" i="2"/>
  <c r="K98" i="2"/>
  <c r="L98" i="2"/>
  <c r="B99" i="2"/>
  <c r="C99" i="2"/>
  <c r="D99" i="2"/>
  <c r="E99" i="2"/>
  <c r="A99" i="2" s="1"/>
  <c r="F99" i="2"/>
  <c r="H99" i="2"/>
  <c r="I99" i="2"/>
  <c r="J99" i="2"/>
  <c r="K99" i="2"/>
  <c r="L99" i="2"/>
  <c r="B100" i="2"/>
  <c r="C100" i="2"/>
  <c r="D100" i="2"/>
  <c r="E100" i="2"/>
  <c r="A100" i="2" s="1"/>
  <c r="F100" i="2"/>
  <c r="H100" i="2"/>
  <c r="I100" i="2"/>
  <c r="J100" i="2"/>
  <c r="K100" i="2"/>
  <c r="L100" i="2"/>
  <c r="B101" i="2"/>
  <c r="C101" i="2"/>
  <c r="D101" i="2"/>
  <c r="E101" i="2"/>
  <c r="G101" i="2" s="1"/>
  <c r="F101" i="2"/>
  <c r="H101" i="2"/>
  <c r="I101" i="2"/>
  <c r="J101" i="2"/>
  <c r="K101" i="2"/>
  <c r="L101" i="2"/>
  <c r="B102" i="2"/>
  <c r="C102" i="2"/>
  <c r="D102" i="2"/>
  <c r="E102" i="2"/>
  <c r="G102" i="2" s="1"/>
  <c r="F102" i="2"/>
  <c r="H102" i="2"/>
  <c r="I102" i="2"/>
  <c r="J102" i="2"/>
  <c r="K102" i="2"/>
  <c r="L102" i="2"/>
  <c r="B103" i="2"/>
  <c r="C103" i="2"/>
  <c r="D103" i="2"/>
  <c r="E103" i="2"/>
  <c r="G103" i="2" s="1"/>
  <c r="F103" i="2"/>
  <c r="H103" i="2"/>
  <c r="I103" i="2"/>
  <c r="J103" i="2"/>
  <c r="K103" i="2"/>
  <c r="L103" i="2"/>
  <c r="B104" i="2"/>
  <c r="C104" i="2"/>
  <c r="D104" i="2"/>
  <c r="E104" i="2"/>
  <c r="F104" i="2"/>
  <c r="H104" i="2"/>
  <c r="I104" i="2"/>
  <c r="J104" i="2"/>
  <c r="K104" i="2"/>
  <c r="L104" i="2"/>
  <c r="B105" i="2"/>
  <c r="C105" i="2"/>
  <c r="D105" i="2"/>
  <c r="E105" i="2"/>
  <c r="A105" i="2" s="1"/>
  <c r="F105" i="2"/>
  <c r="H105" i="2"/>
  <c r="I105" i="2"/>
  <c r="J105" i="2"/>
  <c r="K105" i="2"/>
  <c r="L105" i="2"/>
  <c r="B106" i="2"/>
  <c r="C106" i="2"/>
  <c r="D106" i="2"/>
  <c r="E106" i="2"/>
  <c r="F106" i="2"/>
  <c r="H106" i="2"/>
  <c r="I106" i="2"/>
  <c r="J106" i="2"/>
  <c r="K106" i="2"/>
  <c r="L106" i="2"/>
  <c r="B107" i="2"/>
  <c r="C107" i="2"/>
  <c r="D107" i="2"/>
  <c r="E107" i="2"/>
  <c r="A107" i="2" s="1"/>
  <c r="F107" i="2"/>
  <c r="H107" i="2"/>
  <c r="I107" i="2"/>
  <c r="J107" i="2"/>
  <c r="K107" i="2"/>
  <c r="L107" i="2"/>
  <c r="B108" i="2"/>
  <c r="C108" i="2"/>
  <c r="D108" i="2"/>
  <c r="E108" i="2"/>
  <c r="M108" i="2" s="1"/>
  <c r="F108" i="2"/>
  <c r="H108" i="2"/>
  <c r="I108" i="2"/>
  <c r="J108" i="2"/>
  <c r="K108" i="2"/>
  <c r="L108" i="2"/>
  <c r="B109" i="2"/>
  <c r="C109" i="2"/>
  <c r="D109" i="2"/>
  <c r="E109" i="2"/>
  <c r="G109" i="2" s="1"/>
  <c r="F109" i="2"/>
  <c r="H109" i="2"/>
  <c r="I109" i="2"/>
  <c r="J109" i="2"/>
  <c r="K109" i="2"/>
  <c r="L109" i="2"/>
  <c r="B110" i="2"/>
  <c r="C110" i="2"/>
  <c r="D110" i="2"/>
  <c r="E110" i="2"/>
  <c r="A110" i="2" s="1"/>
  <c r="F110" i="2"/>
  <c r="H110" i="2"/>
  <c r="I110" i="2"/>
  <c r="J110" i="2"/>
  <c r="K110" i="2"/>
  <c r="L110" i="2"/>
  <c r="B111" i="2"/>
  <c r="C111" i="2"/>
  <c r="D111" i="2"/>
  <c r="E111" i="2"/>
  <c r="A111" i="2" s="1"/>
  <c r="F111" i="2"/>
  <c r="H111" i="2"/>
  <c r="I111" i="2"/>
  <c r="J111" i="2"/>
  <c r="K111" i="2"/>
  <c r="L111" i="2"/>
  <c r="B112" i="2"/>
  <c r="C112" i="2"/>
  <c r="D112" i="2"/>
  <c r="E112" i="2"/>
  <c r="A112" i="2" s="1"/>
  <c r="F112" i="2"/>
  <c r="H112" i="2"/>
  <c r="I112" i="2"/>
  <c r="J112" i="2"/>
  <c r="K112" i="2"/>
  <c r="L112" i="2"/>
  <c r="B113" i="2"/>
  <c r="C113" i="2"/>
  <c r="D113" i="2"/>
  <c r="E113" i="2"/>
  <c r="F113" i="2"/>
  <c r="H113" i="2"/>
  <c r="I113" i="2"/>
  <c r="J113" i="2"/>
  <c r="K113" i="2"/>
  <c r="L113" i="2"/>
  <c r="B114" i="2"/>
  <c r="C114" i="2"/>
  <c r="D114" i="2"/>
  <c r="E114" i="2"/>
  <c r="F114" i="2"/>
  <c r="H114" i="2"/>
  <c r="I114" i="2"/>
  <c r="J114" i="2"/>
  <c r="K114" i="2"/>
  <c r="L114" i="2"/>
  <c r="B115" i="2"/>
  <c r="C115" i="2"/>
  <c r="D115" i="2"/>
  <c r="E115" i="2"/>
  <c r="F115" i="2"/>
  <c r="H115" i="2"/>
  <c r="I115" i="2"/>
  <c r="J115" i="2"/>
  <c r="K115" i="2"/>
  <c r="L115" i="2"/>
  <c r="B116" i="2"/>
  <c r="C116" i="2"/>
  <c r="D116" i="2"/>
  <c r="E116" i="2"/>
  <c r="M116" i="2" s="1"/>
  <c r="F116" i="2"/>
  <c r="H116" i="2"/>
  <c r="I116" i="2"/>
  <c r="J116" i="2"/>
  <c r="K116" i="2"/>
  <c r="L116" i="2"/>
  <c r="B117" i="2"/>
  <c r="C117" i="2"/>
  <c r="D117" i="2"/>
  <c r="E117" i="2"/>
  <c r="F117" i="2"/>
  <c r="H117" i="2"/>
  <c r="I117" i="2"/>
  <c r="J117" i="2"/>
  <c r="K117" i="2"/>
  <c r="L117" i="2"/>
  <c r="B118" i="2"/>
  <c r="C118" i="2"/>
  <c r="D118" i="2"/>
  <c r="E118" i="2"/>
  <c r="G118" i="2" s="1"/>
  <c r="F118" i="2"/>
  <c r="H118" i="2"/>
  <c r="I118" i="2"/>
  <c r="J118" i="2"/>
  <c r="K118" i="2"/>
  <c r="L118" i="2"/>
  <c r="B119" i="2"/>
  <c r="C119" i="2"/>
  <c r="D119" i="2"/>
  <c r="E119" i="2"/>
  <c r="G119" i="2" s="1"/>
  <c r="F119" i="2"/>
  <c r="H119" i="2"/>
  <c r="I119" i="2"/>
  <c r="J119" i="2"/>
  <c r="K119" i="2"/>
  <c r="L119" i="2"/>
  <c r="B120" i="2"/>
  <c r="C120" i="2"/>
  <c r="D120" i="2"/>
  <c r="E120" i="2"/>
  <c r="M120" i="2" s="1"/>
  <c r="F120" i="2"/>
  <c r="H120" i="2"/>
  <c r="I120" i="2"/>
  <c r="J120" i="2"/>
  <c r="K120" i="2"/>
  <c r="L120" i="2"/>
  <c r="B121" i="2"/>
  <c r="C121" i="2"/>
  <c r="D121" i="2"/>
  <c r="E121" i="2"/>
  <c r="A121" i="2" s="1"/>
  <c r="F121" i="2"/>
  <c r="H121" i="2"/>
  <c r="I121" i="2"/>
  <c r="J121" i="2"/>
  <c r="K121" i="2"/>
  <c r="L121" i="2"/>
  <c r="B122" i="2"/>
  <c r="C122" i="2"/>
  <c r="D122" i="2"/>
  <c r="E122" i="2"/>
  <c r="F122" i="2"/>
  <c r="H122" i="2"/>
  <c r="I122" i="2"/>
  <c r="J122" i="2"/>
  <c r="K122" i="2"/>
  <c r="L122" i="2"/>
  <c r="B123" i="2"/>
  <c r="C123" i="2"/>
  <c r="D123" i="2"/>
  <c r="E123" i="2"/>
  <c r="F123" i="2"/>
  <c r="H123" i="2"/>
  <c r="I123" i="2"/>
  <c r="J123" i="2"/>
  <c r="K123" i="2"/>
  <c r="L123" i="2"/>
  <c r="B124" i="2"/>
  <c r="C124" i="2"/>
  <c r="D124" i="2"/>
  <c r="E124" i="2"/>
  <c r="A124" i="2" s="1"/>
  <c r="F124" i="2"/>
  <c r="H124" i="2"/>
  <c r="I124" i="2"/>
  <c r="J124" i="2"/>
  <c r="K124" i="2"/>
  <c r="L124" i="2"/>
  <c r="B125" i="2"/>
  <c r="C125" i="2"/>
  <c r="D125" i="2"/>
  <c r="E125" i="2"/>
  <c r="G125" i="2" s="1"/>
  <c r="F125" i="2"/>
  <c r="H125" i="2"/>
  <c r="I125" i="2"/>
  <c r="J125" i="2"/>
  <c r="K125" i="2"/>
  <c r="L125" i="2"/>
  <c r="B126" i="2"/>
  <c r="C126" i="2"/>
  <c r="D126" i="2"/>
  <c r="E126" i="2"/>
  <c r="A126" i="2" s="1"/>
  <c r="F126" i="2"/>
  <c r="H126" i="2"/>
  <c r="I126" i="2"/>
  <c r="J126" i="2"/>
  <c r="K126" i="2"/>
  <c r="L126" i="2"/>
  <c r="B127" i="2"/>
  <c r="C127" i="2"/>
  <c r="D127" i="2"/>
  <c r="E127" i="2"/>
  <c r="G127" i="2" s="1"/>
  <c r="F127" i="2"/>
  <c r="H127" i="2"/>
  <c r="I127" i="2"/>
  <c r="J127" i="2"/>
  <c r="K127" i="2"/>
  <c r="L127" i="2"/>
  <c r="B128" i="2"/>
  <c r="C128" i="2"/>
  <c r="D128" i="2"/>
  <c r="E128" i="2"/>
  <c r="F128" i="2"/>
  <c r="H128" i="2"/>
  <c r="I128" i="2"/>
  <c r="J128" i="2"/>
  <c r="K128" i="2"/>
  <c r="L128" i="2"/>
  <c r="B129" i="2"/>
  <c r="C129" i="2"/>
  <c r="D129" i="2"/>
  <c r="E129" i="2"/>
  <c r="G129" i="2" s="1"/>
  <c r="F129" i="2"/>
  <c r="H129" i="2"/>
  <c r="I129" i="2"/>
  <c r="J129" i="2"/>
  <c r="K129" i="2"/>
  <c r="L129" i="2"/>
  <c r="B130" i="2"/>
  <c r="C130" i="2"/>
  <c r="D130" i="2"/>
  <c r="E130" i="2"/>
  <c r="M130" i="2" s="1"/>
  <c r="F130" i="2"/>
  <c r="H130" i="2"/>
  <c r="I130" i="2"/>
  <c r="J130" i="2"/>
  <c r="K130" i="2"/>
  <c r="L130" i="2"/>
  <c r="B131" i="2"/>
  <c r="C131" i="2"/>
  <c r="D131" i="2"/>
  <c r="E131" i="2"/>
  <c r="M131" i="2" s="1"/>
  <c r="F131" i="2"/>
  <c r="H131" i="2"/>
  <c r="I131" i="2"/>
  <c r="J131" i="2"/>
  <c r="K131" i="2"/>
  <c r="L131" i="2"/>
  <c r="B132" i="2"/>
  <c r="C132" i="2"/>
  <c r="D132" i="2"/>
  <c r="E132" i="2"/>
  <c r="G132" i="2" s="1"/>
  <c r="F132" i="2"/>
  <c r="H132" i="2"/>
  <c r="I132" i="2"/>
  <c r="J132" i="2"/>
  <c r="K132" i="2"/>
  <c r="L132" i="2"/>
  <c r="B133" i="2"/>
  <c r="C133" i="2"/>
  <c r="D133" i="2"/>
  <c r="E133" i="2"/>
  <c r="M133" i="2" s="1"/>
  <c r="F133" i="2"/>
  <c r="H133" i="2"/>
  <c r="I133" i="2"/>
  <c r="J133" i="2"/>
  <c r="K133" i="2"/>
  <c r="L133" i="2"/>
  <c r="B134" i="2"/>
  <c r="C134" i="2"/>
  <c r="D134" i="2"/>
  <c r="E134" i="2"/>
  <c r="G134" i="2" s="1"/>
  <c r="F134" i="2"/>
  <c r="H134" i="2"/>
  <c r="I134" i="2"/>
  <c r="J134" i="2"/>
  <c r="K134" i="2"/>
  <c r="L134" i="2"/>
  <c r="B135" i="2"/>
  <c r="C135" i="2"/>
  <c r="D135" i="2"/>
  <c r="E135" i="2"/>
  <c r="G135" i="2" s="1"/>
  <c r="F135" i="2"/>
  <c r="H135" i="2"/>
  <c r="I135" i="2"/>
  <c r="J135" i="2"/>
  <c r="K135" i="2"/>
  <c r="L135" i="2"/>
  <c r="B136" i="2"/>
  <c r="C136" i="2"/>
  <c r="D136" i="2"/>
  <c r="E136" i="2"/>
  <c r="A136" i="2" s="1"/>
  <c r="F136" i="2"/>
  <c r="H136" i="2"/>
  <c r="I136" i="2"/>
  <c r="J136" i="2"/>
  <c r="K136" i="2"/>
  <c r="L136" i="2"/>
  <c r="B137" i="2"/>
  <c r="C137" i="2"/>
  <c r="D137" i="2"/>
  <c r="E137" i="2"/>
  <c r="A137" i="2" s="1"/>
  <c r="F137" i="2"/>
  <c r="H137" i="2"/>
  <c r="I137" i="2"/>
  <c r="J137" i="2"/>
  <c r="K137" i="2"/>
  <c r="L137" i="2"/>
  <c r="B138" i="2"/>
  <c r="C138" i="2"/>
  <c r="D138" i="2"/>
  <c r="E138" i="2"/>
  <c r="F138" i="2"/>
  <c r="H138" i="2"/>
  <c r="I138" i="2"/>
  <c r="J138" i="2"/>
  <c r="K138" i="2"/>
  <c r="L138" i="2"/>
  <c r="B139" i="2"/>
  <c r="C139" i="2"/>
  <c r="D139" i="2"/>
  <c r="E139" i="2"/>
  <c r="F139" i="2"/>
  <c r="H139" i="2"/>
  <c r="I139" i="2"/>
  <c r="J139" i="2"/>
  <c r="K139" i="2"/>
  <c r="L139" i="2"/>
  <c r="B140" i="2"/>
  <c r="C140" i="2"/>
  <c r="D140" i="2"/>
  <c r="E140" i="2"/>
  <c r="G140" i="2" s="1"/>
  <c r="F140" i="2"/>
  <c r="H140" i="2"/>
  <c r="I140" i="2"/>
  <c r="J140" i="2"/>
  <c r="K140" i="2"/>
  <c r="L140" i="2"/>
  <c r="B141" i="2"/>
  <c r="C141" i="2"/>
  <c r="D141" i="2"/>
  <c r="E141" i="2"/>
  <c r="F141" i="2"/>
  <c r="H141" i="2"/>
  <c r="I141" i="2"/>
  <c r="J141" i="2"/>
  <c r="K141" i="2"/>
  <c r="L141" i="2"/>
  <c r="B142" i="2"/>
  <c r="C142" i="2"/>
  <c r="D142" i="2"/>
  <c r="E142" i="2"/>
  <c r="G142" i="2" s="1"/>
  <c r="F142" i="2"/>
  <c r="H142" i="2"/>
  <c r="I142" i="2"/>
  <c r="J142" i="2"/>
  <c r="K142" i="2"/>
  <c r="L142" i="2"/>
  <c r="B143" i="2"/>
  <c r="C143" i="2"/>
  <c r="D143" i="2"/>
  <c r="E143" i="2"/>
  <c r="A143" i="2" s="1"/>
  <c r="F143" i="2"/>
  <c r="H143" i="2"/>
  <c r="I143" i="2"/>
  <c r="J143" i="2"/>
  <c r="K143" i="2"/>
  <c r="L143" i="2"/>
  <c r="B144" i="2"/>
  <c r="C144" i="2"/>
  <c r="D144" i="2"/>
  <c r="E144" i="2"/>
  <c r="A144" i="2" s="1"/>
  <c r="F144" i="2"/>
  <c r="H144" i="2"/>
  <c r="I144" i="2"/>
  <c r="J144" i="2"/>
  <c r="K144" i="2"/>
  <c r="L144" i="2"/>
  <c r="B145" i="2"/>
  <c r="C145" i="2"/>
  <c r="D145" i="2"/>
  <c r="E145" i="2"/>
  <c r="G145" i="2" s="1"/>
  <c r="F145" i="2"/>
  <c r="H145" i="2"/>
  <c r="I145" i="2"/>
  <c r="J145" i="2"/>
  <c r="K145" i="2"/>
  <c r="L145" i="2"/>
  <c r="B146" i="2"/>
  <c r="C146" i="2"/>
  <c r="D146" i="2"/>
  <c r="E146" i="2"/>
  <c r="F146" i="2"/>
  <c r="H146" i="2"/>
  <c r="I146" i="2"/>
  <c r="J146" i="2"/>
  <c r="K146" i="2"/>
  <c r="L146" i="2"/>
  <c r="B147" i="2"/>
  <c r="C147" i="2"/>
  <c r="D147" i="2"/>
  <c r="E147" i="2"/>
  <c r="F147" i="2"/>
  <c r="H147" i="2"/>
  <c r="I147" i="2"/>
  <c r="J147" i="2"/>
  <c r="K147" i="2"/>
  <c r="L147" i="2"/>
  <c r="B148" i="2"/>
  <c r="C148" i="2"/>
  <c r="D148" i="2"/>
  <c r="E148" i="2"/>
  <c r="G148" i="2" s="1"/>
  <c r="F148" i="2"/>
  <c r="H148" i="2"/>
  <c r="I148" i="2"/>
  <c r="J148" i="2"/>
  <c r="K148" i="2"/>
  <c r="L148" i="2"/>
  <c r="B149" i="2"/>
  <c r="C149" i="2"/>
  <c r="D149" i="2"/>
  <c r="E149" i="2"/>
  <c r="F149" i="2"/>
  <c r="H149" i="2"/>
  <c r="I149" i="2"/>
  <c r="J149" i="2"/>
  <c r="K149" i="2"/>
  <c r="L149" i="2"/>
  <c r="B150" i="2"/>
  <c r="C150" i="2"/>
  <c r="D150" i="2"/>
  <c r="E150" i="2"/>
  <c r="A150" i="2" s="1"/>
  <c r="F150" i="2"/>
  <c r="H150" i="2"/>
  <c r="I150" i="2"/>
  <c r="J150" i="2"/>
  <c r="K150" i="2"/>
  <c r="L150" i="2"/>
  <c r="B151" i="2"/>
  <c r="C151" i="2"/>
  <c r="D151" i="2"/>
  <c r="E151" i="2"/>
  <c r="M151" i="2" s="1"/>
  <c r="F151" i="2"/>
  <c r="H151" i="2"/>
  <c r="I151" i="2"/>
  <c r="J151" i="2"/>
  <c r="K151" i="2"/>
  <c r="L151" i="2"/>
  <c r="B152" i="2"/>
  <c r="C152" i="2"/>
  <c r="D152" i="2"/>
  <c r="E152" i="2"/>
  <c r="M152" i="2" s="1"/>
  <c r="F152" i="2"/>
  <c r="H152" i="2"/>
  <c r="I152" i="2"/>
  <c r="J152" i="2"/>
  <c r="K152" i="2"/>
  <c r="L152" i="2"/>
  <c r="B153" i="2"/>
  <c r="C153" i="2"/>
  <c r="D153" i="2"/>
  <c r="E153" i="2"/>
  <c r="F153" i="2"/>
  <c r="H153" i="2"/>
  <c r="I153" i="2"/>
  <c r="J153" i="2"/>
  <c r="K153" i="2"/>
  <c r="L153" i="2"/>
  <c r="B154" i="2"/>
  <c r="C154" i="2"/>
  <c r="D154" i="2"/>
  <c r="E154" i="2"/>
  <c r="M154" i="2" s="1"/>
  <c r="F154" i="2"/>
  <c r="H154" i="2"/>
  <c r="I154" i="2"/>
  <c r="J154" i="2"/>
  <c r="K154" i="2"/>
  <c r="L154" i="2"/>
  <c r="B155" i="2"/>
  <c r="C155" i="2"/>
  <c r="D155" i="2"/>
  <c r="E155" i="2"/>
  <c r="A155" i="2" s="1"/>
  <c r="F155" i="2"/>
  <c r="H155" i="2"/>
  <c r="I155" i="2"/>
  <c r="J155" i="2"/>
  <c r="K155" i="2"/>
  <c r="L155" i="2"/>
  <c r="B156" i="2"/>
  <c r="C156" i="2"/>
  <c r="D156" i="2"/>
  <c r="E156" i="2"/>
  <c r="G156" i="2" s="1"/>
  <c r="F156" i="2"/>
  <c r="H156" i="2"/>
  <c r="I156" i="2"/>
  <c r="J156" i="2"/>
  <c r="K156" i="2"/>
  <c r="L156" i="2"/>
  <c r="B157" i="2"/>
  <c r="C157" i="2"/>
  <c r="D157" i="2"/>
  <c r="E157" i="2"/>
  <c r="M157" i="2" s="1"/>
  <c r="F157" i="2"/>
  <c r="H157" i="2"/>
  <c r="I157" i="2"/>
  <c r="J157" i="2"/>
  <c r="K157" i="2"/>
  <c r="L157" i="2"/>
  <c r="B158" i="2"/>
  <c r="C158" i="2"/>
  <c r="D158" i="2"/>
  <c r="E158" i="2"/>
  <c r="G158" i="2" s="1"/>
  <c r="F158" i="2"/>
  <c r="H158" i="2"/>
  <c r="I158" i="2"/>
  <c r="J158" i="2"/>
  <c r="K158" i="2"/>
  <c r="L158" i="2"/>
  <c r="B159" i="2"/>
  <c r="C159" i="2"/>
  <c r="D159" i="2"/>
  <c r="E159" i="2"/>
  <c r="G159" i="2" s="1"/>
  <c r="F159" i="2"/>
  <c r="H159" i="2"/>
  <c r="I159" i="2"/>
  <c r="J159" i="2"/>
  <c r="K159" i="2"/>
  <c r="L159" i="2"/>
  <c r="B160" i="2"/>
  <c r="C160" i="2"/>
  <c r="D160" i="2"/>
  <c r="E160" i="2"/>
  <c r="A160" i="2" s="1"/>
  <c r="F160" i="2"/>
  <c r="H160" i="2"/>
  <c r="I160" i="2"/>
  <c r="J160" i="2"/>
  <c r="K160" i="2"/>
  <c r="L160" i="2"/>
  <c r="B161" i="2"/>
  <c r="C161" i="2"/>
  <c r="D161" i="2"/>
  <c r="E161" i="2"/>
  <c r="A161" i="2" s="1"/>
  <c r="F161" i="2"/>
  <c r="H161" i="2"/>
  <c r="I161" i="2"/>
  <c r="J161" i="2"/>
  <c r="K161" i="2"/>
  <c r="L161" i="2"/>
  <c r="B162" i="2"/>
  <c r="C162" i="2"/>
  <c r="D162" i="2"/>
  <c r="E162" i="2"/>
  <c r="F162" i="2"/>
  <c r="H162" i="2"/>
  <c r="I162" i="2"/>
  <c r="J162" i="2"/>
  <c r="K162" i="2"/>
  <c r="L162" i="2"/>
  <c r="B163" i="2"/>
  <c r="C163" i="2"/>
  <c r="D163" i="2"/>
  <c r="E163" i="2"/>
  <c r="A163" i="2" s="1"/>
  <c r="F163" i="2"/>
  <c r="H163" i="2"/>
  <c r="I163" i="2"/>
  <c r="J163" i="2"/>
  <c r="K163" i="2"/>
  <c r="L163" i="2"/>
  <c r="B164" i="2"/>
  <c r="C164" i="2"/>
  <c r="D164" i="2"/>
  <c r="E164" i="2"/>
  <c r="G164" i="2" s="1"/>
  <c r="F164" i="2"/>
  <c r="H164" i="2"/>
  <c r="I164" i="2"/>
  <c r="J164" i="2"/>
  <c r="K164" i="2"/>
  <c r="L164" i="2"/>
  <c r="B165" i="2"/>
  <c r="C165" i="2"/>
  <c r="D165" i="2"/>
  <c r="E165" i="2"/>
  <c r="F165" i="2"/>
  <c r="H165" i="2"/>
  <c r="I165" i="2"/>
  <c r="J165" i="2"/>
  <c r="K165" i="2"/>
  <c r="L165" i="2"/>
  <c r="B166" i="2"/>
  <c r="C166" i="2"/>
  <c r="D166" i="2"/>
  <c r="E166" i="2"/>
  <c r="G166" i="2" s="1"/>
  <c r="F166" i="2"/>
  <c r="H166" i="2"/>
  <c r="I166" i="2"/>
  <c r="J166" i="2"/>
  <c r="K166" i="2"/>
  <c r="L166" i="2"/>
  <c r="B167" i="2"/>
  <c r="C167" i="2"/>
  <c r="D167" i="2"/>
  <c r="E167" i="2"/>
  <c r="A167" i="2" s="1"/>
  <c r="F167" i="2"/>
  <c r="H167" i="2"/>
  <c r="I167" i="2"/>
  <c r="J167" i="2"/>
  <c r="K167" i="2"/>
  <c r="L167" i="2"/>
  <c r="B168" i="2"/>
  <c r="C168" i="2"/>
  <c r="D168" i="2"/>
  <c r="E168" i="2"/>
  <c r="A168" i="2" s="1"/>
  <c r="F168" i="2"/>
  <c r="H168" i="2"/>
  <c r="I168" i="2"/>
  <c r="J168" i="2"/>
  <c r="K168" i="2"/>
  <c r="L168" i="2"/>
  <c r="B169" i="2"/>
  <c r="C169" i="2"/>
  <c r="D169" i="2"/>
  <c r="E169" i="2"/>
  <c r="M169" i="2" s="1"/>
  <c r="F169" i="2"/>
  <c r="H169" i="2"/>
  <c r="I169" i="2"/>
  <c r="J169" i="2"/>
  <c r="K169" i="2"/>
  <c r="L169" i="2"/>
  <c r="B170" i="2"/>
  <c r="C170" i="2"/>
  <c r="D170" i="2"/>
  <c r="E170" i="2"/>
  <c r="M170" i="2" s="1"/>
  <c r="F170" i="2"/>
  <c r="H170" i="2"/>
  <c r="I170" i="2"/>
  <c r="J170" i="2"/>
  <c r="K170" i="2"/>
  <c r="L170" i="2"/>
  <c r="B171" i="2"/>
  <c r="C171" i="2"/>
  <c r="D171" i="2"/>
  <c r="E171" i="2"/>
  <c r="M171" i="2" s="1"/>
  <c r="F171" i="2"/>
  <c r="H171" i="2"/>
  <c r="I171" i="2"/>
  <c r="J171" i="2"/>
  <c r="K171" i="2"/>
  <c r="L171" i="2"/>
  <c r="B172" i="2"/>
  <c r="C172" i="2"/>
  <c r="D172" i="2"/>
  <c r="E172" i="2"/>
  <c r="F172" i="2"/>
  <c r="H172" i="2"/>
  <c r="I172" i="2"/>
  <c r="J172" i="2"/>
  <c r="K172" i="2"/>
  <c r="L172" i="2"/>
  <c r="B173" i="2"/>
  <c r="C173" i="2"/>
  <c r="D173" i="2"/>
  <c r="E173" i="2"/>
  <c r="A173" i="2" s="1"/>
  <c r="F173" i="2"/>
  <c r="H173" i="2"/>
  <c r="I173" i="2"/>
  <c r="J173" i="2"/>
  <c r="K173" i="2"/>
  <c r="L173" i="2"/>
  <c r="B174" i="2"/>
  <c r="C174" i="2"/>
  <c r="D174" i="2"/>
  <c r="E174" i="2"/>
  <c r="G174" i="2" s="1"/>
  <c r="F174" i="2"/>
  <c r="H174" i="2"/>
  <c r="I174" i="2"/>
  <c r="J174" i="2"/>
  <c r="K174" i="2"/>
  <c r="L174" i="2"/>
  <c r="B175" i="2"/>
  <c r="C175" i="2"/>
  <c r="D175" i="2"/>
  <c r="E175" i="2"/>
  <c r="A175" i="2" s="1"/>
  <c r="F175" i="2"/>
  <c r="H175" i="2"/>
  <c r="I175" i="2"/>
  <c r="J175" i="2"/>
  <c r="K175" i="2"/>
  <c r="L175" i="2"/>
  <c r="B176" i="2"/>
  <c r="C176" i="2"/>
  <c r="D176" i="2"/>
  <c r="E176" i="2"/>
  <c r="A176" i="2" s="1"/>
  <c r="F176" i="2"/>
  <c r="H176" i="2"/>
  <c r="I176" i="2"/>
  <c r="J176" i="2"/>
  <c r="K176" i="2"/>
  <c r="L176" i="2"/>
  <c r="B177" i="2"/>
  <c r="C177" i="2"/>
  <c r="D177" i="2"/>
  <c r="E177" i="2"/>
  <c r="M177" i="2" s="1"/>
  <c r="F177" i="2"/>
  <c r="H177" i="2"/>
  <c r="I177" i="2"/>
  <c r="J177" i="2"/>
  <c r="K177" i="2"/>
  <c r="L177" i="2"/>
  <c r="B178" i="2"/>
  <c r="C178" i="2"/>
  <c r="D178" i="2"/>
  <c r="E178" i="2"/>
  <c r="M178" i="2" s="1"/>
  <c r="F178" i="2"/>
  <c r="H178" i="2"/>
  <c r="I178" i="2"/>
  <c r="J178" i="2"/>
  <c r="K178" i="2"/>
  <c r="L178" i="2"/>
  <c r="B179" i="2"/>
  <c r="C179" i="2"/>
  <c r="D179" i="2"/>
  <c r="E179" i="2"/>
  <c r="A179" i="2" s="1"/>
  <c r="F179" i="2"/>
  <c r="H179" i="2"/>
  <c r="I179" i="2"/>
  <c r="J179" i="2"/>
  <c r="K179" i="2"/>
  <c r="L179" i="2"/>
  <c r="B180" i="2"/>
  <c r="C180" i="2"/>
  <c r="D180" i="2"/>
  <c r="E180" i="2"/>
  <c r="G180" i="2" s="1"/>
  <c r="F180" i="2"/>
  <c r="H180" i="2"/>
  <c r="I180" i="2"/>
  <c r="J180" i="2"/>
  <c r="K180" i="2"/>
  <c r="L180" i="2"/>
  <c r="B181" i="2"/>
  <c r="C181" i="2"/>
  <c r="D181" i="2"/>
  <c r="E181" i="2"/>
  <c r="G181" i="2" s="1"/>
  <c r="F181" i="2"/>
  <c r="H181" i="2"/>
  <c r="I181" i="2"/>
  <c r="J181" i="2"/>
  <c r="K181" i="2"/>
  <c r="L181" i="2"/>
  <c r="B182" i="2"/>
  <c r="C182" i="2"/>
  <c r="D182" i="2"/>
  <c r="E182" i="2"/>
  <c r="A182" i="2" s="1"/>
  <c r="F182" i="2"/>
  <c r="H182" i="2"/>
  <c r="I182" i="2"/>
  <c r="J182" i="2"/>
  <c r="K182" i="2"/>
  <c r="L182" i="2"/>
  <c r="B183" i="2"/>
  <c r="C183" i="2"/>
  <c r="D183" i="2"/>
  <c r="E183" i="2"/>
  <c r="M183" i="2" s="1"/>
  <c r="F183" i="2"/>
  <c r="H183" i="2"/>
  <c r="I183" i="2"/>
  <c r="J183" i="2"/>
  <c r="K183" i="2"/>
  <c r="L183" i="2"/>
  <c r="B184" i="2"/>
  <c r="C184" i="2"/>
  <c r="D184" i="2"/>
  <c r="E184" i="2"/>
  <c r="F184" i="2"/>
  <c r="H184" i="2"/>
  <c r="I184" i="2"/>
  <c r="J184" i="2"/>
  <c r="K184" i="2"/>
  <c r="L184" i="2"/>
  <c r="B185" i="2"/>
  <c r="C185" i="2"/>
  <c r="D185" i="2"/>
  <c r="E185" i="2"/>
  <c r="A185" i="2" s="1"/>
  <c r="F185" i="2"/>
  <c r="H185" i="2"/>
  <c r="I185" i="2"/>
  <c r="J185" i="2"/>
  <c r="K185" i="2"/>
  <c r="L185" i="2"/>
  <c r="B186" i="2"/>
  <c r="C186" i="2"/>
  <c r="D186" i="2"/>
  <c r="E186" i="2"/>
  <c r="M186" i="2" s="1"/>
  <c r="F186" i="2"/>
  <c r="H186" i="2"/>
  <c r="I186" i="2"/>
  <c r="J186" i="2"/>
  <c r="K186" i="2"/>
  <c r="L186" i="2"/>
  <c r="B187" i="2"/>
  <c r="C187" i="2"/>
  <c r="D187" i="2"/>
  <c r="E187" i="2"/>
  <c r="M187" i="2" s="1"/>
  <c r="F187" i="2"/>
  <c r="H187" i="2"/>
  <c r="I187" i="2"/>
  <c r="J187" i="2"/>
  <c r="K187" i="2"/>
  <c r="L187" i="2"/>
  <c r="B188" i="2"/>
  <c r="C188" i="2"/>
  <c r="D188" i="2"/>
  <c r="E188" i="2"/>
  <c r="A188" i="2" s="1"/>
  <c r="F188" i="2"/>
  <c r="H188" i="2"/>
  <c r="I188" i="2"/>
  <c r="J188" i="2"/>
  <c r="K188" i="2"/>
  <c r="L188" i="2"/>
  <c r="B189" i="2"/>
  <c r="C189" i="2"/>
  <c r="D189" i="2"/>
  <c r="E189" i="2"/>
  <c r="G189" i="2" s="1"/>
  <c r="F189" i="2"/>
  <c r="H189" i="2"/>
  <c r="I189" i="2"/>
  <c r="J189" i="2"/>
  <c r="K189" i="2"/>
  <c r="L189" i="2"/>
  <c r="B190" i="2"/>
  <c r="C190" i="2"/>
  <c r="D190" i="2"/>
  <c r="E190" i="2"/>
  <c r="G190" i="2" s="1"/>
  <c r="F190" i="2"/>
  <c r="H190" i="2"/>
  <c r="I190" i="2"/>
  <c r="J190" i="2"/>
  <c r="K190" i="2"/>
  <c r="L190" i="2"/>
  <c r="B191" i="2"/>
  <c r="C191" i="2"/>
  <c r="D191" i="2"/>
  <c r="E191" i="2"/>
  <c r="M191" i="2" s="1"/>
  <c r="F191" i="2"/>
  <c r="H191" i="2"/>
  <c r="I191" i="2"/>
  <c r="J191" i="2"/>
  <c r="K191" i="2"/>
  <c r="L191" i="2"/>
  <c r="B192" i="2"/>
  <c r="C192" i="2"/>
  <c r="D192" i="2"/>
  <c r="E192" i="2"/>
  <c r="A192" i="2" s="1"/>
  <c r="F192" i="2"/>
  <c r="H192" i="2"/>
  <c r="I192" i="2"/>
  <c r="J192" i="2"/>
  <c r="K192" i="2"/>
  <c r="L192" i="2"/>
  <c r="B193" i="2"/>
  <c r="C193" i="2"/>
  <c r="D193" i="2"/>
  <c r="E193" i="2"/>
  <c r="M193" i="2" s="1"/>
  <c r="F193" i="2"/>
  <c r="H193" i="2"/>
  <c r="I193" i="2"/>
  <c r="J193" i="2"/>
  <c r="K193" i="2"/>
  <c r="L193" i="2"/>
  <c r="B194" i="2"/>
  <c r="C194" i="2"/>
  <c r="D194" i="2"/>
  <c r="E194" i="2"/>
  <c r="M194" i="2" s="1"/>
  <c r="F194" i="2"/>
  <c r="H194" i="2"/>
  <c r="I194" i="2"/>
  <c r="J194" i="2"/>
  <c r="K194" i="2"/>
  <c r="L194" i="2"/>
  <c r="B195" i="2"/>
  <c r="C195" i="2"/>
  <c r="D195" i="2"/>
  <c r="E195" i="2"/>
  <c r="F195" i="2"/>
  <c r="H195" i="2"/>
  <c r="I195" i="2"/>
  <c r="J195" i="2"/>
  <c r="K195" i="2"/>
  <c r="L195" i="2"/>
  <c r="B196" i="2"/>
  <c r="C196" i="2"/>
  <c r="D196" i="2"/>
  <c r="E196" i="2"/>
  <c r="G196" i="2" s="1"/>
  <c r="F196" i="2"/>
  <c r="H196" i="2"/>
  <c r="I196" i="2"/>
  <c r="J196" i="2"/>
  <c r="K196" i="2"/>
  <c r="L196" i="2"/>
  <c r="B197" i="2"/>
  <c r="C197" i="2"/>
  <c r="D197" i="2"/>
  <c r="E197" i="2"/>
  <c r="F197" i="2"/>
  <c r="H197" i="2"/>
  <c r="I197" i="2"/>
  <c r="J197" i="2"/>
  <c r="K197" i="2"/>
  <c r="L197" i="2"/>
  <c r="B198" i="2"/>
  <c r="C198" i="2"/>
  <c r="D198" i="2"/>
  <c r="E198" i="2"/>
  <c r="G198" i="2" s="1"/>
  <c r="F198" i="2"/>
  <c r="H198" i="2"/>
  <c r="I198" i="2"/>
  <c r="J198" i="2"/>
  <c r="K198" i="2"/>
  <c r="L198" i="2"/>
  <c r="B199" i="2"/>
  <c r="C199" i="2"/>
  <c r="D199" i="2"/>
  <c r="E199" i="2"/>
  <c r="A199" i="2" s="1"/>
  <c r="F199" i="2"/>
  <c r="H199" i="2"/>
  <c r="I199" i="2"/>
  <c r="J199" i="2"/>
  <c r="K199" i="2"/>
  <c r="L199" i="2"/>
  <c r="B200" i="2"/>
  <c r="C200" i="2"/>
  <c r="D200" i="2"/>
  <c r="E200" i="2"/>
  <c r="M200" i="2" s="1"/>
  <c r="F200" i="2"/>
  <c r="H200" i="2"/>
  <c r="I200" i="2"/>
  <c r="J200" i="2"/>
  <c r="K200" i="2"/>
  <c r="L200" i="2"/>
  <c r="B201" i="2"/>
  <c r="C201" i="2"/>
  <c r="D201" i="2"/>
  <c r="E201" i="2"/>
  <c r="G201" i="2" s="1"/>
  <c r="F201" i="2"/>
  <c r="H201" i="2"/>
  <c r="I201" i="2"/>
  <c r="J201" i="2"/>
  <c r="K201" i="2"/>
  <c r="L201" i="2"/>
  <c r="B202" i="2"/>
  <c r="C202" i="2"/>
  <c r="D202" i="2"/>
  <c r="E202" i="2"/>
  <c r="F202" i="2"/>
  <c r="H202" i="2"/>
  <c r="I202" i="2"/>
  <c r="J202" i="2"/>
  <c r="K202" i="2"/>
  <c r="L202" i="2"/>
  <c r="B203" i="2"/>
  <c r="C203" i="2"/>
  <c r="D203" i="2"/>
  <c r="E203" i="2"/>
  <c r="F203" i="2"/>
  <c r="H203" i="2"/>
  <c r="I203" i="2"/>
  <c r="J203" i="2"/>
  <c r="K203" i="2"/>
  <c r="L203" i="2"/>
  <c r="B204" i="2"/>
  <c r="C204" i="2"/>
  <c r="D204" i="2"/>
  <c r="E204" i="2"/>
  <c r="F204" i="2"/>
  <c r="H204" i="2"/>
  <c r="I204" i="2"/>
  <c r="J204" i="2"/>
  <c r="K204" i="2"/>
  <c r="L204" i="2"/>
  <c r="B205" i="2"/>
  <c r="C205" i="2"/>
  <c r="D205" i="2"/>
  <c r="E205" i="2"/>
  <c r="G205" i="2" s="1"/>
  <c r="F205" i="2"/>
  <c r="H205" i="2"/>
  <c r="I205" i="2"/>
  <c r="J205" i="2"/>
  <c r="K205" i="2"/>
  <c r="L205" i="2"/>
  <c r="B206" i="2"/>
  <c r="C206" i="2"/>
  <c r="D206" i="2"/>
  <c r="E206" i="2"/>
  <c r="A206" i="2" s="1"/>
  <c r="F206" i="2"/>
  <c r="H206" i="2"/>
  <c r="I206" i="2"/>
  <c r="J206" i="2"/>
  <c r="K206" i="2"/>
  <c r="L206" i="2"/>
  <c r="B207" i="2"/>
  <c r="C207" i="2"/>
  <c r="D207" i="2"/>
  <c r="E207" i="2"/>
  <c r="G207" i="2" s="1"/>
  <c r="F207" i="2"/>
  <c r="H207" i="2"/>
  <c r="I207" i="2"/>
  <c r="J207" i="2"/>
  <c r="K207" i="2"/>
  <c r="L207" i="2"/>
  <c r="B208" i="2"/>
  <c r="C208" i="2"/>
  <c r="D208" i="2"/>
  <c r="E208" i="2"/>
  <c r="A208" i="2" s="1"/>
  <c r="F208" i="2"/>
  <c r="H208" i="2"/>
  <c r="I208" i="2"/>
  <c r="J208" i="2"/>
  <c r="K208" i="2"/>
  <c r="L208" i="2"/>
  <c r="B209" i="2"/>
  <c r="C209" i="2"/>
  <c r="D209" i="2"/>
  <c r="E209" i="2"/>
  <c r="G209" i="2" s="1"/>
  <c r="F209" i="2"/>
  <c r="H209" i="2"/>
  <c r="I209" i="2"/>
  <c r="J209" i="2"/>
  <c r="K209" i="2"/>
  <c r="L209" i="2"/>
  <c r="B210" i="2"/>
  <c r="C210" i="2"/>
  <c r="D210" i="2"/>
  <c r="E210" i="2"/>
  <c r="M210" i="2" s="1"/>
  <c r="F210" i="2"/>
  <c r="H210" i="2"/>
  <c r="I210" i="2"/>
  <c r="J210" i="2"/>
  <c r="K210" i="2"/>
  <c r="L210" i="2"/>
  <c r="B211" i="2"/>
  <c r="C211" i="2"/>
  <c r="D211" i="2"/>
  <c r="E211" i="2"/>
  <c r="A211" i="2" s="1"/>
  <c r="F211" i="2"/>
  <c r="H211" i="2"/>
  <c r="I211" i="2"/>
  <c r="J211" i="2"/>
  <c r="K211" i="2"/>
  <c r="L211" i="2"/>
  <c r="B212" i="2"/>
  <c r="C212" i="2"/>
  <c r="D212" i="2"/>
  <c r="E212" i="2"/>
  <c r="M212" i="2" s="1"/>
  <c r="F212" i="2"/>
  <c r="H212" i="2"/>
  <c r="I212" i="2"/>
  <c r="J212" i="2"/>
  <c r="K212" i="2"/>
  <c r="L212" i="2"/>
  <c r="B213" i="2"/>
  <c r="C213" i="2"/>
  <c r="D213" i="2"/>
  <c r="E213" i="2"/>
  <c r="G213" i="2" s="1"/>
  <c r="F213" i="2"/>
  <c r="H213" i="2"/>
  <c r="I213" i="2"/>
  <c r="J213" i="2"/>
  <c r="K213" i="2"/>
  <c r="L213" i="2"/>
  <c r="B214" i="2"/>
  <c r="C214" i="2"/>
  <c r="D214" i="2"/>
  <c r="E214" i="2"/>
  <c r="G214" i="2" s="1"/>
  <c r="F214" i="2"/>
  <c r="H214" i="2"/>
  <c r="I214" i="2"/>
  <c r="J214" i="2"/>
  <c r="K214" i="2"/>
  <c r="L214" i="2"/>
  <c r="B215" i="2"/>
  <c r="C215" i="2"/>
  <c r="D215" i="2"/>
  <c r="E215" i="2"/>
  <c r="G215" i="2" s="1"/>
  <c r="F215" i="2"/>
  <c r="H215" i="2"/>
  <c r="I215" i="2"/>
  <c r="J215" i="2"/>
  <c r="K215" i="2"/>
  <c r="L215" i="2"/>
  <c r="B216" i="2"/>
  <c r="C216" i="2"/>
  <c r="D216" i="2"/>
  <c r="E216" i="2"/>
  <c r="M216" i="2" s="1"/>
  <c r="F216" i="2"/>
  <c r="H216" i="2"/>
  <c r="I216" i="2"/>
  <c r="J216" i="2"/>
  <c r="K216" i="2"/>
  <c r="L216" i="2"/>
  <c r="B217" i="2"/>
  <c r="C217" i="2"/>
  <c r="D217" i="2"/>
  <c r="E217" i="2"/>
  <c r="A217" i="2" s="1"/>
  <c r="F217" i="2"/>
  <c r="H217" i="2"/>
  <c r="I217" i="2"/>
  <c r="J217" i="2"/>
  <c r="K217" i="2"/>
  <c r="L217" i="2"/>
  <c r="B218" i="2"/>
  <c r="C218" i="2"/>
  <c r="D218" i="2"/>
  <c r="E218" i="2"/>
  <c r="M218" i="2" s="1"/>
  <c r="F218" i="2"/>
  <c r="H218" i="2"/>
  <c r="I218" i="2"/>
  <c r="J218" i="2"/>
  <c r="K218" i="2"/>
  <c r="L218" i="2"/>
  <c r="B219" i="2"/>
  <c r="C219" i="2"/>
  <c r="D219" i="2"/>
  <c r="E219" i="2"/>
  <c r="M219" i="2" s="1"/>
  <c r="F219" i="2"/>
  <c r="H219" i="2"/>
  <c r="I219" i="2"/>
  <c r="J219" i="2"/>
  <c r="K219" i="2"/>
  <c r="L219" i="2"/>
  <c r="B220" i="2"/>
  <c r="C220" i="2"/>
  <c r="D220" i="2"/>
  <c r="E220" i="2"/>
  <c r="A220" i="2" s="1"/>
  <c r="F220" i="2"/>
  <c r="H220" i="2"/>
  <c r="I220" i="2"/>
  <c r="J220" i="2"/>
  <c r="K220" i="2"/>
  <c r="L220" i="2"/>
  <c r="B221" i="2"/>
  <c r="C221" i="2"/>
  <c r="D221" i="2"/>
  <c r="E221" i="2"/>
  <c r="G221" i="2" s="1"/>
  <c r="F221" i="2"/>
  <c r="H221" i="2"/>
  <c r="I221" i="2"/>
  <c r="J221" i="2"/>
  <c r="K221" i="2"/>
  <c r="L221" i="2"/>
  <c r="B222" i="2"/>
  <c r="C222" i="2"/>
  <c r="D222" i="2"/>
  <c r="E222" i="2"/>
  <c r="G222" i="2" s="1"/>
  <c r="F222" i="2"/>
  <c r="H222" i="2"/>
  <c r="I222" i="2"/>
  <c r="J222" i="2"/>
  <c r="K222" i="2"/>
  <c r="L222" i="2"/>
  <c r="B223" i="2"/>
  <c r="C223" i="2"/>
  <c r="D223" i="2"/>
  <c r="E223" i="2"/>
  <c r="M223" i="2" s="1"/>
  <c r="F223" i="2"/>
  <c r="H223" i="2"/>
  <c r="I223" i="2"/>
  <c r="J223" i="2"/>
  <c r="K223" i="2"/>
  <c r="L223" i="2"/>
  <c r="B224" i="2"/>
  <c r="C224" i="2"/>
  <c r="D224" i="2"/>
  <c r="E224" i="2"/>
  <c r="A224" i="2" s="1"/>
  <c r="F224" i="2"/>
  <c r="H224" i="2"/>
  <c r="I224" i="2"/>
  <c r="J224" i="2"/>
  <c r="K224" i="2"/>
  <c r="L224" i="2"/>
  <c r="B225" i="2"/>
  <c r="C225" i="2"/>
  <c r="D225" i="2"/>
  <c r="E225" i="2"/>
  <c r="F225" i="2"/>
  <c r="H225" i="2"/>
  <c r="I225" i="2"/>
  <c r="J225" i="2"/>
  <c r="K225" i="2"/>
  <c r="L225" i="2"/>
  <c r="B226" i="2"/>
  <c r="C226" i="2"/>
  <c r="D226" i="2"/>
  <c r="E226" i="2"/>
  <c r="F226" i="2"/>
  <c r="H226" i="2"/>
  <c r="I226" i="2"/>
  <c r="J226" i="2"/>
  <c r="K226" i="2"/>
  <c r="L226" i="2"/>
  <c r="B227" i="2"/>
  <c r="C227" i="2"/>
  <c r="D227" i="2"/>
  <c r="E227" i="2"/>
  <c r="A227" i="2" s="1"/>
  <c r="F227" i="2"/>
  <c r="H227" i="2"/>
  <c r="I227" i="2"/>
  <c r="J227" i="2"/>
  <c r="K227" i="2"/>
  <c r="L227" i="2"/>
  <c r="B228" i="2"/>
  <c r="C228" i="2"/>
  <c r="D228" i="2"/>
  <c r="E228" i="2"/>
  <c r="F228" i="2"/>
  <c r="H228" i="2"/>
  <c r="I228" i="2"/>
  <c r="J228" i="2"/>
  <c r="K228" i="2"/>
  <c r="L228" i="2"/>
  <c r="B229" i="2"/>
  <c r="C229" i="2"/>
  <c r="D229" i="2"/>
  <c r="E229" i="2"/>
  <c r="M229" i="2" s="1"/>
  <c r="F229" i="2"/>
  <c r="H229" i="2"/>
  <c r="I229" i="2"/>
  <c r="J229" i="2"/>
  <c r="K229" i="2"/>
  <c r="L229" i="2"/>
  <c r="B230" i="2"/>
  <c r="C230" i="2"/>
  <c r="D230" i="2"/>
  <c r="E230" i="2"/>
  <c r="A230" i="2" s="1"/>
  <c r="F230" i="2"/>
  <c r="H230" i="2"/>
  <c r="I230" i="2"/>
  <c r="J230" i="2"/>
  <c r="K230" i="2"/>
  <c r="L230" i="2"/>
  <c r="B231" i="2"/>
  <c r="C231" i="2"/>
  <c r="D231" i="2"/>
  <c r="E231" i="2"/>
  <c r="G231" i="2" s="1"/>
  <c r="F231" i="2"/>
  <c r="H231" i="2"/>
  <c r="I231" i="2"/>
  <c r="J231" i="2"/>
  <c r="K231" i="2"/>
  <c r="L231" i="2"/>
  <c r="B232" i="2"/>
  <c r="C232" i="2"/>
  <c r="D232" i="2"/>
  <c r="E232" i="2"/>
  <c r="A232" i="2" s="1"/>
  <c r="F232" i="2"/>
  <c r="H232" i="2"/>
  <c r="I232" i="2"/>
  <c r="J232" i="2"/>
  <c r="K232" i="2"/>
  <c r="L232" i="2"/>
  <c r="B233" i="2"/>
  <c r="C233" i="2"/>
  <c r="D233" i="2"/>
  <c r="E233" i="2"/>
  <c r="A233" i="2" s="1"/>
  <c r="F233" i="2"/>
  <c r="H233" i="2"/>
  <c r="I233" i="2"/>
  <c r="J233" i="2"/>
  <c r="K233" i="2"/>
  <c r="L233" i="2"/>
  <c r="B234" i="2"/>
  <c r="C234" i="2"/>
  <c r="D234" i="2"/>
  <c r="E234" i="2"/>
  <c r="F234" i="2"/>
  <c r="H234" i="2"/>
  <c r="I234" i="2"/>
  <c r="J234" i="2"/>
  <c r="K234" i="2"/>
  <c r="L234" i="2"/>
  <c r="B235" i="2"/>
  <c r="C235" i="2"/>
  <c r="D235" i="2"/>
  <c r="E235" i="2"/>
  <c r="M235" i="2" s="1"/>
  <c r="F235" i="2"/>
  <c r="H235" i="2"/>
  <c r="I235" i="2"/>
  <c r="J235" i="2"/>
  <c r="K235" i="2"/>
  <c r="L235" i="2"/>
  <c r="B236" i="2"/>
  <c r="C236" i="2"/>
  <c r="D236" i="2"/>
  <c r="E236" i="2"/>
  <c r="A236" i="2" s="1"/>
  <c r="F236" i="2"/>
  <c r="H236" i="2"/>
  <c r="I236" i="2"/>
  <c r="J236" i="2"/>
  <c r="K236" i="2"/>
  <c r="L236" i="2"/>
  <c r="B237" i="2"/>
  <c r="C237" i="2"/>
  <c r="D237" i="2"/>
  <c r="E237" i="2"/>
  <c r="G237" i="2" s="1"/>
  <c r="F237" i="2"/>
  <c r="H237" i="2"/>
  <c r="I237" i="2"/>
  <c r="J237" i="2"/>
  <c r="K237" i="2"/>
  <c r="L237" i="2"/>
  <c r="B238" i="2"/>
  <c r="C238" i="2"/>
  <c r="D238" i="2"/>
  <c r="E238" i="2"/>
  <c r="G238" i="2" s="1"/>
  <c r="F238" i="2"/>
  <c r="H238" i="2"/>
  <c r="I238" i="2"/>
  <c r="J238" i="2"/>
  <c r="K238" i="2"/>
  <c r="L238" i="2"/>
  <c r="B239" i="2"/>
  <c r="C239" i="2"/>
  <c r="D239" i="2"/>
  <c r="E239" i="2"/>
  <c r="G239" i="2" s="1"/>
  <c r="F239" i="2"/>
  <c r="H239" i="2"/>
  <c r="I239" i="2"/>
  <c r="J239" i="2"/>
  <c r="K239" i="2"/>
  <c r="L239" i="2"/>
  <c r="B240" i="2"/>
  <c r="C240" i="2"/>
  <c r="D240" i="2"/>
  <c r="E240" i="2"/>
  <c r="A240" i="2" s="1"/>
  <c r="F240" i="2"/>
  <c r="H240" i="2"/>
  <c r="I240" i="2"/>
  <c r="J240" i="2"/>
  <c r="K240" i="2"/>
  <c r="L240" i="2"/>
  <c r="B241" i="2"/>
  <c r="C241" i="2"/>
  <c r="D241" i="2"/>
  <c r="E241" i="2"/>
  <c r="G241" i="2" s="1"/>
  <c r="F241" i="2"/>
  <c r="H241" i="2"/>
  <c r="I241" i="2"/>
  <c r="J241" i="2"/>
  <c r="K241" i="2"/>
  <c r="L241" i="2"/>
  <c r="B242" i="2"/>
  <c r="C242" i="2"/>
  <c r="D242" i="2"/>
  <c r="E242" i="2"/>
  <c r="M242" i="2" s="1"/>
  <c r="F242" i="2"/>
  <c r="H242" i="2"/>
  <c r="I242" i="2"/>
  <c r="J242" i="2"/>
  <c r="K242" i="2"/>
  <c r="L242" i="2"/>
  <c r="B243" i="2"/>
  <c r="C243" i="2"/>
  <c r="D243" i="2"/>
  <c r="E243" i="2"/>
  <c r="A243" i="2" s="1"/>
  <c r="F243" i="2"/>
  <c r="H243" i="2"/>
  <c r="I243" i="2"/>
  <c r="J243" i="2"/>
  <c r="K243" i="2"/>
  <c r="L243" i="2"/>
  <c r="B244" i="2"/>
  <c r="C244" i="2"/>
  <c r="D244" i="2"/>
  <c r="E244" i="2"/>
  <c r="G244" i="2" s="1"/>
  <c r="F244" i="2"/>
  <c r="H244" i="2"/>
  <c r="I244" i="2"/>
  <c r="J244" i="2"/>
  <c r="K244" i="2"/>
  <c r="L244" i="2"/>
  <c r="B245" i="2"/>
  <c r="C245" i="2"/>
  <c r="D245" i="2"/>
  <c r="E245" i="2"/>
  <c r="G245" i="2" s="1"/>
  <c r="F245" i="2"/>
  <c r="H245" i="2"/>
  <c r="I245" i="2"/>
  <c r="J245" i="2"/>
  <c r="K245" i="2"/>
  <c r="L245" i="2"/>
  <c r="B246" i="2"/>
  <c r="C246" i="2"/>
  <c r="D246" i="2"/>
  <c r="E246" i="2"/>
  <c r="A246" i="2" s="1"/>
  <c r="F246" i="2"/>
  <c r="H246" i="2"/>
  <c r="I246" i="2"/>
  <c r="J246" i="2"/>
  <c r="K246" i="2"/>
  <c r="L246" i="2"/>
  <c r="B247" i="2"/>
  <c r="C247" i="2"/>
  <c r="D247" i="2"/>
  <c r="E247" i="2"/>
  <c r="A247" i="2" s="1"/>
  <c r="F247" i="2"/>
  <c r="H247" i="2"/>
  <c r="I247" i="2"/>
  <c r="J247" i="2"/>
  <c r="K247" i="2"/>
  <c r="L247" i="2"/>
  <c r="B248" i="2"/>
  <c r="C248" i="2"/>
  <c r="D248" i="2"/>
  <c r="E248" i="2"/>
  <c r="M248" i="2" s="1"/>
  <c r="F248" i="2"/>
  <c r="H248" i="2"/>
  <c r="I248" i="2"/>
  <c r="J248" i="2"/>
  <c r="K248" i="2"/>
  <c r="L248" i="2"/>
  <c r="B249" i="2"/>
  <c r="C249" i="2"/>
  <c r="D249" i="2"/>
  <c r="E249" i="2"/>
  <c r="A249" i="2" s="1"/>
  <c r="F249" i="2"/>
  <c r="H249" i="2"/>
  <c r="I249" i="2"/>
  <c r="J249" i="2"/>
  <c r="K249" i="2"/>
  <c r="L249" i="2"/>
  <c r="B250" i="2"/>
  <c r="C250" i="2"/>
  <c r="D250" i="2"/>
  <c r="E250" i="2"/>
  <c r="M250" i="2" s="1"/>
  <c r="F250" i="2"/>
  <c r="H250" i="2"/>
  <c r="I250" i="2"/>
  <c r="J250" i="2"/>
  <c r="K250" i="2"/>
  <c r="L250" i="2"/>
  <c r="B251" i="2"/>
  <c r="C251" i="2"/>
  <c r="D251" i="2"/>
  <c r="E251" i="2"/>
  <c r="A251" i="2" s="1"/>
  <c r="F251" i="2"/>
  <c r="H251" i="2"/>
  <c r="I251" i="2"/>
  <c r="J251" i="2"/>
  <c r="K251" i="2"/>
  <c r="L251" i="2"/>
  <c r="B252" i="2"/>
  <c r="C252" i="2"/>
  <c r="D252" i="2"/>
  <c r="E252" i="2"/>
  <c r="F252" i="2"/>
  <c r="H252" i="2"/>
  <c r="I252" i="2"/>
  <c r="J252" i="2"/>
  <c r="K252" i="2"/>
  <c r="L252" i="2"/>
  <c r="B253" i="2"/>
  <c r="C253" i="2"/>
  <c r="D253" i="2"/>
  <c r="E253" i="2"/>
  <c r="G253" i="2" s="1"/>
  <c r="F253" i="2"/>
  <c r="H253" i="2"/>
  <c r="I253" i="2"/>
  <c r="J253" i="2"/>
  <c r="K253" i="2"/>
  <c r="L253" i="2"/>
  <c r="B254" i="2"/>
  <c r="C254" i="2"/>
  <c r="D254" i="2"/>
  <c r="E254" i="2"/>
  <c r="G254" i="2" s="1"/>
  <c r="F254" i="2"/>
  <c r="H254" i="2"/>
  <c r="I254" i="2"/>
  <c r="J254" i="2"/>
  <c r="K254" i="2"/>
  <c r="L254" i="2"/>
  <c r="B255" i="2"/>
  <c r="C255" i="2"/>
  <c r="D255" i="2"/>
  <c r="E255" i="2"/>
  <c r="G255" i="2" s="1"/>
  <c r="F255" i="2"/>
  <c r="H255" i="2"/>
  <c r="I255" i="2"/>
  <c r="J255" i="2"/>
  <c r="K255" i="2"/>
  <c r="L255" i="2"/>
  <c r="B256" i="2"/>
  <c r="C256" i="2"/>
  <c r="D256" i="2"/>
  <c r="E256" i="2"/>
  <c r="A256" i="2" s="1"/>
  <c r="F256" i="2"/>
  <c r="H256" i="2"/>
  <c r="I256" i="2"/>
  <c r="J256" i="2"/>
  <c r="K256" i="2"/>
  <c r="L256" i="2"/>
  <c r="B257" i="2"/>
  <c r="C257" i="2"/>
  <c r="D257" i="2"/>
  <c r="E257" i="2"/>
  <c r="F257" i="2"/>
  <c r="H257" i="2"/>
  <c r="I257" i="2"/>
  <c r="J257" i="2"/>
  <c r="K257" i="2"/>
  <c r="L257" i="2"/>
  <c r="B258" i="2"/>
  <c r="C258" i="2"/>
  <c r="D258" i="2"/>
  <c r="E258" i="2"/>
  <c r="M258" i="2" s="1"/>
  <c r="F258" i="2"/>
  <c r="H258" i="2"/>
  <c r="I258" i="2"/>
  <c r="J258" i="2"/>
  <c r="K258" i="2"/>
  <c r="L258" i="2"/>
  <c r="B259" i="2"/>
  <c r="C259" i="2"/>
  <c r="D259" i="2"/>
  <c r="E259" i="2"/>
  <c r="A259" i="2" s="1"/>
  <c r="F259" i="2"/>
  <c r="H259" i="2"/>
  <c r="I259" i="2"/>
  <c r="J259" i="2"/>
  <c r="K259" i="2"/>
  <c r="L259" i="2"/>
  <c r="B260" i="2"/>
  <c r="C260" i="2"/>
  <c r="D260" i="2"/>
  <c r="E260" i="2"/>
  <c r="G260" i="2" s="1"/>
  <c r="F260" i="2"/>
  <c r="H260" i="2"/>
  <c r="I260" i="2"/>
  <c r="J260" i="2"/>
  <c r="K260" i="2"/>
  <c r="L260" i="2"/>
  <c r="B261" i="2"/>
  <c r="C261" i="2"/>
  <c r="D261" i="2"/>
  <c r="E261" i="2"/>
  <c r="M261" i="2" s="1"/>
  <c r="F261" i="2"/>
  <c r="H261" i="2"/>
  <c r="I261" i="2"/>
  <c r="J261" i="2"/>
  <c r="K261" i="2"/>
  <c r="L261" i="2"/>
  <c r="B262" i="2"/>
  <c r="C262" i="2"/>
  <c r="D262" i="2"/>
  <c r="E262" i="2"/>
  <c r="A262" i="2" s="1"/>
  <c r="F262" i="2"/>
  <c r="H262" i="2"/>
  <c r="I262" i="2"/>
  <c r="J262" i="2"/>
  <c r="K262" i="2"/>
  <c r="L262" i="2"/>
  <c r="B263" i="2"/>
  <c r="C263" i="2"/>
  <c r="D263" i="2"/>
  <c r="E263" i="2"/>
  <c r="A263" i="2" s="1"/>
  <c r="F263" i="2"/>
  <c r="H263" i="2"/>
  <c r="I263" i="2"/>
  <c r="J263" i="2"/>
  <c r="K263" i="2"/>
  <c r="L263" i="2"/>
  <c r="B264" i="2"/>
  <c r="C264" i="2"/>
  <c r="D264" i="2"/>
  <c r="E264" i="2"/>
  <c r="A264" i="2" s="1"/>
  <c r="F264" i="2"/>
  <c r="H264" i="2"/>
  <c r="I264" i="2"/>
  <c r="J264" i="2"/>
  <c r="K264" i="2"/>
  <c r="L264" i="2"/>
  <c r="B265" i="2"/>
  <c r="C265" i="2"/>
  <c r="D265" i="2"/>
  <c r="E265" i="2"/>
  <c r="M265" i="2" s="1"/>
  <c r="F265" i="2"/>
  <c r="H265" i="2"/>
  <c r="I265" i="2"/>
  <c r="J265" i="2"/>
  <c r="K265" i="2"/>
  <c r="L265" i="2"/>
  <c r="B266" i="2"/>
  <c r="C266" i="2"/>
  <c r="D266" i="2"/>
  <c r="E266" i="2"/>
  <c r="F266" i="2"/>
  <c r="H266" i="2"/>
  <c r="I266" i="2"/>
  <c r="J266" i="2"/>
  <c r="K266" i="2"/>
  <c r="L266" i="2"/>
  <c r="B267" i="2"/>
  <c r="C267" i="2"/>
  <c r="D267" i="2"/>
  <c r="E267" i="2"/>
  <c r="M267" i="2" s="1"/>
  <c r="F267" i="2"/>
  <c r="H267" i="2"/>
  <c r="I267" i="2"/>
  <c r="J267" i="2"/>
  <c r="K267" i="2"/>
  <c r="L267" i="2"/>
  <c r="B268" i="2"/>
  <c r="C268" i="2"/>
  <c r="D268" i="2"/>
  <c r="E268" i="2"/>
  <c r="G268" i="2" s="1"/>
  <c r="F268" i="2"/>
  <c r="H268" i="2"/>
  <c r="I268" i="2"/>
  <c r="J268" i="2"/>
  <c r="K268" i="2"/>
  <c r="L268" i="2"/>
  <c r="B269" i="2"/>
  <c r="C269" i="2"/>
  <c r="D269" i="2"/>
  <c r="E269" i="2"/>
  <c r="A269" i="2" s="1"/>
  <c r="F269" i="2"/>
  <c r="H269" i="2"/>
  <c r="I269" i="2"/>
  <c r="J269" i="2"/>
  <c r="K269" i="2"/>
  <c r="L269" i="2"/>
  <c r="B270" i="2"/>
  <c r="C270" i="2"/>
  <c r="D270" i="2"/>
  <c r="E270" i="2"/>
  <c r="M270" i="2" s="1"/>
  <c r="F270" i="2"/>
  <c r="H270" i="2"/>
  <c r="I270" i="2"/>
  <c r="J270" i="2"/>
  <c r="K270" i="2"/>
  <c r="L270" i="2"/>
  <c r="B271" i="2"/>
  <c r="C271" i="2"/>
  <c r="D271" i="2"/>
  <c r="E271" i="2"/>
  <c r="A271" i="2" s="1"/>
  <c r="F271" i="2"/>
  <c r="H271" i="2"/>
  <c r="I271" i="2"/>
  <c r="J271" i="2"/>
  <c r="K271" i="2"/>
  <c r="L271" i="2"/>
  <c r="B272" i="2"/>
  <c r="C272" i="2"/>
  <c r="D272" i="2"/>
  <c r="E272" i="2"/>
  <c r="M272" i="2" s="1"/>
  <c r="F272" i="2"/>
  <c r="H272" i="2"/>
  <c r="I272" i="2"/>
  <c r="J272" i="2"/>
  <c r="K272" i="2"/>
  <c r="L272" i="2"/>
  <c r="B273" i="2"/>
  <c r="C273" i="2"/>
  <c r="D273" i="2"/>
  <c r="E273" i="2"/>
  <c r="G273" i="2" s="1"/>
  <c r="F273" i="2"/>
  <c r="H273" i="2"/>
  <c r="I273" i="2"/>
  <c r="J273" i="2"/>
  <c r="K273" i="2"/>
  <c r="L273" i="2"/>
  <c r="B274" i="2"/>
  <c r="C274" i="2"/>
  <c r="D274" i="2"/>
  <c r="E274" i="2"/>
  <c r="F274" i="2"/>
  <c r="H274" i="2"/>
  <c r="I274" i="2"/>
  <c r="J274" i="2"/>
  <c r="K274" i="2"/>
  <c r="L274" i="2"/>
  <c r="B275" i="2"/>
  <c r="C275" i="2"/>
  <c r="D275" i="2"/>
  <c r="E275" i="2"/>
  <c r="A275" i="2" s="1"/>
  <c r="F275" i="2"/>
  <c r="H275" i="2"/>
  <c r="I275" i="2"/>
  <c r="J275" i="2"/>
  <c r="K275" i="2"/>
  <c r="L275" i="2"/>
  <c r="B276" i="2"/>
  <c r="C276" i="2"/>
  <c r="D276" i="2"/>
  <c r="E276" i="2"/>
  <c r="G276" i="2" s="1"/>
  <c r="F276" i="2"/>
  <c r="H276" i="2"/>
  <c r="I276" i="2"/>
  <c r="J276" i="2"/>
  <c r="K276" i="2"/>
  <c r="L276" i="2"/>
  <c r="B277" i="2"/>
  <c r="C277" i="2"/>
  <c r="D277" i="2"/>
  <c r="E277" i="2"/>
  <c r="G277" i="2" s="1"/>
  <c r="F277" i="2"/>
  <c r="H277" i="2"/>
  <c r="I277" i="2"/>
  <c r="J277" i="2"/>
  <c r="K277" i="2"/>
  <c r="L277" i="2"/>
  <c r="B278" i="2"/>
  <c r="C278" i="2"/>
  <c r="D278" i="2"/>
  <c r="E278" i="2"/>
  <c r="G278" i="2" s="1"/>
  <c r="F278" i="2"/>
  <c r="H278" i="2"/>
  <c r="I278" i="2"/>
  <c r="J278" i="2"/>
  <c r="K278" i="2"/>
  <c r="L278" i="2"/>
  <c r="B279" i="2"/>
  <c r="C279" i="2"/>
  <c r="D279" i="2"/>
  <c r="E279" i="2"/>
  <c r="G279" i="2" s="1"/>
  <c r="F279" i="2"/>
  <c r="H279" i="2"/>
  <c r="I279" i="2"/>
  <c r="J279" i="2"/>
  <c r="K279" i="2"/>
  <c r="L279" i="2"/>
  <c r="B280" i="2"/>
  <c r="C280" i="2"/>
  <c r="D280" i="2"/>
  <c r="E280" i="2"/>
  <c r="F280" i="2"/>
  <c r="H280" i="2"/>
  <c r="I280" i="2"/>
  <c r="J280" i="2"/>
  <c r="K280" i="2"/>
  <c r="L280" i="2"/>
  <c r="B281" i="2"/>
  <c r="C281" i="2"/>
  <c r="D281" i="2"/>
  <c r="E281" i="2"/>
  <c r="A281" i="2" s="1"/>
  <c r="F281" i="2"/>
  <c r="H281" i="2"/>
  <c r="I281" i="2"/>
  <c r="J281" i="2"/>
  <c r="K281" i="2"/>
  <c r="L281" i="2"/>
  <c r="B282" i="2"/>
  <c r="C282" i="2"/>
  <c r="D282" i="2"/>
  <c r="E282" i="2"/>
  <c r="M282" i="2" s="1"/>
  <c r="F282" i="2"/>
  <c r="H282" i="2"/>
  <c r="I282" i="2"/>
  <c r="J282" i="2"/>
  <c r="K282" i="2"/>
  <c r="L282" i="2"/>
  <c r="B283" i="2"/>
  <c r="C283" i="2"/>
  <c r="D283" i="2"/>
  <c r="E283" i="2"/>
  <c r="A283" i="2" s="1"/>
  <c r="F283" i="2"/>
  <c r="H283" i="2"/>
  <c r="I283" i="2"/>
  <c r="J283" i="2"/>
  <c r="K283" i="2"/>
  <c r="L283" i="2"/>
  <c r="B284" i="2"/>
  <c r="C284" i="2"/>
  <c r="D284" i="2"/>
  <c r="E284" i="2"/>
  <c r="F284" i="2"/>
  <c r="H284" i="2"/>
  <c r="I284" i="2"/>
  <c r="J284" i="2"/>
  <c r="K284" i="2"/>
  <c r="L284" i="2"/>
  <c r="B285" i="2"/>
  <c r="C285" i="2"/>
  <c r="D285" i="2"/>
  <c r="E285" i="2"/>
  <c r="F285" i="2"/>
  <c r="H285" i="2"/>
  <c r="I285" i="2"/>
  <c r="J285" i="2"/>
  <c r="K285" i="2"/>
  <c r="L285" i="2"/>
  <c r="B286" i="2"/>
  <c r="C286" i="2"/>
  <c r="D286" i="2"/>
  <c r="E286" i="2"/>
  <c r="A286" i="2" s="1"/>
  <c r="F286" i="2"/>
  <c r="H286" i="2"/>
  <c r="I286" i="2"/>
  <c r="J286" i="2"/>
  <c r="K286" i="2"/>
  <c r="L286" i="2"/>
  <c r="B287" i="2"/>
  <c r="C287" i="2"/>
  <c r="D287" i="2"/>
  <c r="E287" i="2"/>
  <c r="G287" i="2" s="1"/>
  <c r="F287" i="2"/>
  <c r="H287" i="2"/>
  <c r="I287" i="2"/>
  <c r="J287" i="2"/>
  <c r="K287" i="2"/>
  <c r="L287" i="2"/>
  <c r="B288" i="2"/>
  <c r="C288" i="2"/>
  <c r="D288" i="2"/>
  <c r="E288" i="2"/>
  <c r="A288" i="2" s="1"/>
  <c r="F288" i="2"/>
  <c r="H288" i="2"/>
  <c r="I288" i="2"/>
  <c r="J288" i="2"/>
  <c r="K288" i="2"/>
  <c r="L288" i="2"/>
  <c r="B289" i="2"/>
  <c r="C289" i="2"/>
  <c r="D289" i="2"/>
  <c r="E289" i="2"/>
  <c r="M289" i="2" s="1"/>
  <c r="F289" i="2"/>
  <c r="H289" i="2"/>
  <c r="I289" i="2"/>
  <c r="J289" i="2"/>
  <c r="K289" i="2"/>
  <c r="L289" i="2"/>
  <c r="B290" i="2"/>
  <c r="C290" i="2"/>
  <c r="D290" i="2"/>
  <c r="E290" i="2"/>
  <c r="F290" i="2"/>
  <c r="H290" i="2"/>
  <c r="I290" i="2"/>
  <c r="J290" i="2"/>
  <c r="K290" i="2"/>
  <c r="L290" i="2"/>
  <c r="B291" i="2"/>
  <c r="C291" i="2"/>
  <c r="D291" i="2"/>
  <c r="E291" i="2"/>
  <c r="A291" i="2" s="1"/>
  <c r="F291" i="2"/>
  <c r="H291" i="2"/>
  <c r="I291" i="2"/>
  <c r="J291" i="2"/>
  <c r="K291" i="2"/>
  <c r="L291" i="2"/>
  <c r="B292" i="2"/>
  <c r="C292" i="2"/>
  <c r="D292" i="2"/>
  <c r="E292" i="2"/>
  <c r="A292" i="2" s="1"/>
  <c r="F292" i="2"/>
  <c r="H292" i="2"/>
  <c r="I292" i="2"/>
  <c r="J292" i="2"/>
  <c r="K292" i="2"/>
  <c r="L292" i="2"/>
  <c r="B293" i="2"/>
  <c r="C293" i="2"/>
  <c r="D293" i="2"/>
  <c r="E293" i="2"/>
  <c r="F293" i="2"/>
  <c r="H293" i="2"/>
  <c r="I293" i="2"/>
  <c r="J293" i="2"/>
  <c r="K293" i="2"/>
  <c r="L293" i="2"/>
  <c r="B294" i="2"/>
  <c r="C294" i="2"/>
  <c r="D294" i="2"/>
  <c r="E294" i="2"/>
  <c r="M294" i="2" s="1"/>
  <c r="F294" i="2"/>
  <c r="H294" i="2"/>
  <c r="I294" i="2"/>
  <c r="J294" i="2"/>
  <c r="K294" i="2"/>
  <c r="L294" i="2"/>
  <c r="B295" i="2"/>
  <c r="C295" i="2"/>
  <c r="D295" i="2"/>
  <c r="E295" i="2"/>
  <c r="A295" i="2" s="1"/>
  <c r="F295" i="2"/>
  <c r="H295" i="2"/>
  <c r="I295" i="2"/>
  <c r="J295" i="2"/>
  <c r="K295" i="2"/>
  <c r="L295" i="2"/>
  <c r="B296" i="2"/>
  <c r="C296" i="2"/>
  <c r="D296" i="2"/>
  <c r="E296" i="2"/>
  <c r="A296" i="2" s="1"/>
  <c r="F296" i="2"/>
  <c r="H296" i="2"/>
  <c r="I296" i="2"/>
  <c r="J296" i="2"/>
  <c r="K296" i="2"/>
  <c r="L296" i="2"/>
  <c r="B297" i="2"/>
  <c r="C297" i="2"/>
  <c r="D297" i="2"/>
  <c r="E297" i="2"/>
  <c r="G297" i="2" s="1"/>
  <c r="F297" i="2"/>
  <c r="H297" i="2"/>
  <c r="I297" i="2"/>
  <c r="J297" i="2"/>
  <c r="K297" i="2"/>
  <c r="L297" i="2"/>
  <c r="B298" i="2"/>
  <c r="C298" i="2"/>
  <c r="D298" i="2"/>
  <c r="E298" i="2"/>
  <c r="F298" i="2"/>
  <c r="H298" i="2"/>
  <c r="I298" i="2"/>
  <c r="J298" i="2"/>
  <c r="K298" i="2"/>
  <c r="L298" i="2"/>
  <c r="B299" i="2"/>
  <c r="C299" i="2"/>
  <c r="D299" i="2"/>
  <c r="E299" i="2"/>
  <c r="F299" i="2"/>
  <c r="H299" i="2"/>
  <c r="I299" i="2"/>
  <c r="J299" i="2"/>
  <c r="K299" i="2"/>
  <c r="L299" i="2"/>
  <c r="B300" i="2"/>
  <c r="C300" i="2"/>
  <c r="D300" i="2"/>
  <c r="E300" i="2"/>
  <c r="G300" i="2" s="1"/>
  <c r="F300" i="2"/>
  <c r="H300" i="2"/>
  <c r="I300" i="2"/>
  <c r="J300" i="2"/>
  <c r="K300" i="2"/>
  <c r="L300" i="2"/>
  <c r="B301" i="2"/>
  <c r="C301" i="2"/>
  <c r="D301" i="2"/>
  <c r="E301" i="2"/>
  <c r="G301" i="2" s="1"/>
  <c r="F301" i="2"/>
  <c r="H301" i="2"/>
  <c r="I301" i="2"/>
  <c r="J301" i="2"/>
  <c r="K301" i="2"/>
  <c r="L301" i="2"/>
  <c r="B302" i="2"/>
  <c r="C302" i="2"/>
  <c r="D302" i="2"/>
  <c r="E302" i="2"/>
  <c r="G302" i="2" s="1"/>
  <c r="F302" i="2"/>
  <c r="H302" i="2"/>
  <c r="I302" i="2"/>
  <c r="J302" i="2"/>
  <c r="K302" i="2"/>
  <c r="L302" i="2"/>
  <c r="B303" i="2"/>
  <c r="C303" i="2"/>
  <c r="D303" i="2"/>
  <c r="E303" i="2"/>
  <c r="A303" i="2" s="1"/>
  <c r="F303" i="2"/>
  <c r="H303" i="2"/>
  <c r="I303" i="2"/>
  <c r="J303" i="2"/>
  <c r="K303" i="2"/>
  <c r="L303" i="2"/>
  <c r="B304" i="2"/>
  <c r="C304" i="2"/>
  <c r="D304" i="2"/>
  <c r="E304" i="2"/>
  <c r="A304" i="2" s="1"/>
  <c r="F304" i="2"/>
  <c r="H304" i="2"/>
  <c r="I304" i="2"/>
  <c r="J304" i="2"/>
  <c r="K304" i="2"/>
  <c r="L304" i="2"/>
  <c r="B305" i="2"/>
  <c r="C305" i="2"/>
  <c r="D305" i="2"/>
  <c r="E305" i="2"/>
  <c r="G305" i="2" s="1"/>
  <c r="F305" i="2"/>
  <c r="H305" i="2"/>
  <c r="I305" i="2"/>
  <c r="J305" i="2"/>
  <c r="K305" i="2"/>
  <c r="L305" i="2"/>
  <c r="B306" i="2"/>
  <c r="C306" i="2"/>
  <c r="D306" i="2"/>
  <c r="E306" i="2"/>
  <c r="M306" i="2" s="1"/>
  <c r="F306" i="2"/>
  <c r="H306" i="2"/>
  <c r="I306" i="2"/>
  <c r="J306" i="2"/>
  <c r="K306" i="2"/>
  <c r="L306" i="2"/>
  <c r="B307" i="2"/>
  <c r="C307" i="2"/>
  <c r="D307" i="2"/>
  <c r="E307" i="2"/>
  <c r="A307" i="2" s="1"/>
  <c r="F307" i="2"/>
  <c r="H307" i="2"/>
  <c r="I307" i="2"/>
  <c r="J307" i="2"/>
  <c r="K307" i="2"/>
  <c r="L307" i="2"/>
  <c r="B308" i="2"/>
  <c r="C308" i="2"/>
  <c r="D308" i="2"/>
  <c r="E308" i="2"/>
  <c r="A308" i="2" s="1"/>
  <c r="F308" i="2"/>
  <c r="H308" i="2"/>
  <c r="I308" i="2"/>
  <c r="J308" i="2"/>
  <c r="K308" i="2"/>
  <c r="L308" i="2"/>
  <c r="B309" i="2"/>
  <c r="C309" i="2"/>
  <c r="D309" i="2"/>
  <c r="E309" i="2"/>
  <c r="G309" i="2" s="1"/>
  <c r="F309" i="2"/>
  <c r="H309" i="2"/>
  <c r="I309" i="2"/>
  <c r="J309" i="2"/>
  <c r="K309" i="2"/>
  <c r="L309" i="2"/>
  <c r="B310" i="2"/>
  <c r="C310" i="2"/>
  <c r="D310" i="2"/>
  <c r="E310" i="2"/>
  <c r="G310" i="2" s="1"/>
  <c r="F310" i="2"/>
  <c r="H310" i="2"/>
  <c r="I310" i="2"/>
  <c r="J310" i="2"/>
  <c r="K310" i="2"/>
  <c r="L310" i="2"/>
  <c r="B311" i="2"/>
  <c r="C311" i="2"/>
  <c r="D311" i="2"/>
  <c r="E311" i="2"/>
  <c r="G311" i="2" s="1"/>
  <c r="F311" i="2"/>
  <c r="H311" i="2"/>
  <c r="I311" i="2"/>
  <c r="J311" i="2"/>
  <c r="K311" i="2"/>
  <c r="L311" i="2"/>
  <c r="B312" i="2"/>
  <c r="C312" i="2"/>
  <c r="D312" i="2"/>
  <c r="E312" i="2"/>
  <c r="A312" i="2" s="1"/>
  <c r="F312" i="2"/>
  <c r="H312" i="2"/>
  <c r="I312" i="2"/>
  <c r="J312" i="2"/>
  <c r="K312" i="2"/>
  <c r="L312" i="2"/>
  <c r="B313" i="2"/>
  <c r="C313" i="2"/>
  <c r="D313" i="2"/>
  <c r="E313" i="2"/>
  <c r="A313" i="2" s="1"/>
  <c r="F313" i="2"/>
  <c r="H313" i="2"/>
  <c r="I313" i="2"/>
  <c r="J313" i="2"/>
  <c r="K313" i="2"/>
  <c r="L313" i="2"/>
  <c r="B314" i="2"/>
  <c r="C314" i="2"/>
  <c r="D314" i="2"/>
  <c r="E314" i="2"/>
  <c r="M314" i="2" s="1"/>
  <c r="F314" i="2"/>
  <c r="H314" i="2"/>
  <c r="I314" i="2"/>
  <c r="J314" i="2"/>
  <c r="K314" i="2"/>
  <c r="L314" i="2"/>
  <c r="B315" i="2"/>
  <c r="C315" i="2"/>
  <c r="D315" i="2"/>
  <c r="E315" i="2"/>
  <c r="A315" i="2" s="1"/>
  <c r="F315" i="2"/>
  <c r="H315" i="2"/>
  <c r="I315" i="2"/>
  <c r="J315" i="2"/>
  <c r="K315" i="2"/>
  <c r="L315" i="2"/>
  <c r="B316" i="2"/>
  <c r="C316" i="2"/>
  <c r="D316" i="2"/>
  <c r="E316" i="2"/>
  <c r="G316" i="2" s="1"/>
  <c r="F316" i="2"/>
  <c r="H316" i="2"/>
  <c r="I316" i="2"/>
  <c r="J316" i="2"/>
  <c r="K316" i="2"/>
  <c r="L316" i="2"/>
  <c r="B317" i="2"/>
  <c r="C317" i="2"/>
  <c r="D317" i="2"/>
  <c r="E317" i="2"/>
  <c r="M317" i="2" s="1"/>
  <c r="F317" i="2"/>
  <c r="H317" i="2"/>
  <c r="I317" i="2"/>
  <c r="J317" i="2"/>
  <c r="K317" i="2"/>
  <c r="L317" i="2"/>
  <c r="B318" i="2"/>
  <c r="C318" i="2"/>
  <c r="D318" i="2"/>
  <c r="E318" i="2"/>
  <c r="G318" i="2" s="1"/>
  <c r="F318" i="2"/>
  <c r="H318" i="2"/>
  <c r="I318" i="2"/>
  <c r="J318" i="2"/>
  <c r="K318" i="2"/>
  <c r="L318" i="2"/>
  <c r="B319" i="2"/>
  <c r="C319" i="2"/>
  <c r="D319" i="2"/>
  <c r="E319" i="2"/>
  <c r="A319" i="2" s="1"/>
  <c r="F319" i="2"/>
  <c r="H319" i="2"/>
  <c r="I319" i="2"/>
  <c r="J319" i="2"/>
  <c r="K319" i="2"/>
  <c r="L319" i="2"/>
  <c r="B320" i="2"/>
  <c r="C320" i="2"/>
  <c r="D320" i="2"/>
  <c r="E320" i="2"/>
  <c r="A320" i="2" s="1"/>
  <c r="F320" i="2"/>
  <c r="H320" i="2"/>
  <c r="I320" i="2"/>
  <c r="J320" i="2"/>
  <c r="K320" i="2"/>
  <c r="L320" i="2"/>
  <c r="B321" i="2"/>
  <c r="C321" i="2"/>
  <c r="D321" i="2"/>
  <c r="E321" i="2"/>
  <c r="M321" i="2" s="1"/>
  <c r="F321" i="2"/>
  <c r="H321" i="2"/>
  <c r="I321" i="2"/>
  <c r="J321" i="2"/>
  <c r="K321" i="2"/>
  <c r="L321" i="2"/>
  <c r="B322" i="2"/>
  <c r="C322" i="2"/>
  <c r="D322" i="2"/>
  <c r="E322" i="2"/>
  <c r="F322" i="2"/>
  <c r="H322" i="2"/>
  <c r="I322" i="2"/>
  <c r="J322" i="2"/>
  <c r="K322" i="2"/>
  <c r="L322" i="2"/>
  <c r="B323" i="2"/>
  <c r="C323" i="2"/>
  <c r="D323" i="2"/>
  <c r="E323" i="2"/>
  <c r="M323" i="2" s="1"/>
  <c r="F323" i="2"/>
  <c r="H323" i="2"/>
  <c r="I323" i="2"/>
  <c r="J323" i="2"/>
  <c r="K323" i="2"/>
  <c r="L323" i="2"/>
  <c r="B324" i="2"/>
  <c r="C324" i="2"/>
  <c r="D324" i="2"/>
  <c r="E324" i="2"/>
  <c r="A324" i="2" s="1"/>
  <c r="F324" i="2"/>
  <c r="H324" i="2"/>
  <c r="I324" i="2"/>
  <c r="J324" i="2"/>
  <c r="K324" i="2"/>
  <c r="L324" i="2"/>
  <c r="B325" i="2"/>
  <c r="C325" i="2"/>
  <c r="D325" i="2"/>
  <c r="E325" i="2"/>
  <c r="F325" i="2"/>
  <c r="H325" i="2"/>
  <c r="I325" i="2"/>
  <c r="J325" i="2"/>
  <c r="K325" i="2"/>
  <c r="L325" i="2"/>
  <c r="B326" i="2"/>
  <c r="C326" i="2"/>
  <c r="D326" i="2"/>
  <c r="E326" i="2"/>
  <c r="A326" i="2" s="1"/>
  <c r="F326" i="2"/>
  <c r="H326" i="2"/>
  <c r="I326" i="2"/>
  <c r="J326" i="2"/>
  <c r="K326" i="2"/>
  <c r="L326" i="2"/>
  <c r="B327" i="2"/>
  <c r="C327" i="2"/>
  <c r="D327" i="2"/>
  <c r="E327" i="2"/>
  <c r="G327" i="2" s="1"/>
  <c r="F327" i="2"/>
  <c r="H327" i="2"/>
  <c r="I327" i="2"/>
  <c r="J327" i="2"/>
  <c r="K327" i="2"/>
  <c r="L327" i="2"/>
  <c r="B328" i="2"/>
  <c r="C328" i="2"/>
  <c r="D328" i="2"/>
  <c r="E328" i="2"/>
  <c r="M328" i="2" s="1"/>
  <c r="F328" i="2"/>
  <c r="H328" i="2"/>
  <c r="I328" i="2"/>
  <c r="J328" i="2"/>
  <c r="K328" i="2"/>
  <c r="L328" i="2"/>
  <c r="B329" i="2"/>
  <c r="C329" i="2"/>
  <c r="D329" i="2"/>
  <c r="E329" i="2"/>
  <c r="A329" i="2" s="1"/>
  <c r="F329" i="2"/>
  <c r="H329" i="2"/>
  <c r="I329" i="2"/>
  <c r="J329" i="2"/>
  <c r="K329" i="2"/>
  <c r="L329" i="2"/>
  <c r="B330" i="2"/>
  <c r="C330" i="2"/>
  <c r="D330" i="2"/>
  <c r="E330" i="2"/>
  <c r="M330" i="2" s="1"/>
  <c r="F330" i="2"/>
  <c r="H330" i="2"/>
  <c r="I330" i="2"/>
  <c r="J330" i="2"/>
  <c r="K330" i="2"/>
  <c r="L330" i="2"/>
  <c r="B331" i="2"/>
  <c r="C331" i="2"/>
  <c r="D331" i="2"/>
  <c r="E331" i="2"/>
  <c r="A331" i="2" s="1"/>
  <c r="F331" i="2"/>
  <c r="H331" i="2"/>
  <c r="I331" i="2"/>
  <c r="J331" i="2"/>
  <c r="K331" i="2"/>
  <c r="L331" i="2"/>
  <c r="B332" i="2"/>
  <c r="C332" i="2"/>
  <c r="D332" i="2"/>
  <c r="E332" i="2"/>
  <c r="G332" i="2" s="1"/>
  <c r="F332" i="2"/>
  <c r="H332" i="2"/>
  <c r="I332" i="2"/>
  <c r="J332" i="2"/>
  <c r="K332" i="2"/>
  <c r="L332" i="2"/>
  <c r="B333" i="2"/>
  <c r="C333" i="2"/>
  <c r="D333" i="2"/>
  <c r="E333" i="2"/>
  <c r="G333" i="2" s="1"/>
  <c r="F333" i="2"/>
  <c r="H333" i="2"/>
  <c r="I333" i="2"/>
  <c r="J333" i="2"/>
  <c r="K333" i="2"/>
  <c r="L333" i="2"/>
  <c r="B334" i="2"/>
  <c r="C334" i="2"/>
  <c r="D334" i="2"/>
  <c r="E334" i="2"/>
  <c r="M334" i="2" s="1"/>
  <c r="F334" i="2"/>
  <c r="H334" i="2"/>
  <c r="I334" i="2"/>
  <c r="J334" i="2"/>
  <c r="K334" i="2"/>
  <c r="L334" i="2"/>
  <c r="O129" i="1"/>
  <c r="P129" i="1"/>
  <c r="Q129" i="1"/>
  <c r="R129" i="1"/>
  <c r="O130" i="1"/>
  <c r="P130" i="1"/>
  <c r="Q130" i="1"/>
  <c r="R130" i="1"/>
  <c r="O131" i="1"/>
  <c r="P131" i="1"/>
  <c r="Q131" i="1"/>
  <c r="R131" i="1"/>
  <c r="O132" i="1"/>
  <c r="P132" i="1"/>
  <c r="Q132" i="1"/>
  <c r="R132" i="1"/>
  <c r="O133" i="1"/>
  <c r="P133" i="1"/>
  <c r="Q133" i="1"/>
  <c r="R133" i="1"/>
  <c r="O134" i="1"/>
  <c r="P134" i="1"/>
  <c r="Q134" i="1"/>
  <c r="R134" i="1"/>
  <c r="O135" i="1"/>
  <c r="P135" i="1"/>
  <c r="Q135" i="1"/>
  <c r="R135" i="1"/>
  <c r="O136" i="1"/>
  <c r="P136" i="1"/>
  <c r="Q136" i="1"/>
  <c r="R136" i="1"/>
  <c r="O137" i="1"/>
  <c r="P137" i="1"/>
  <c r="Q137" i="1"/>
  <c r="R137" i="1"/>
  <c r="O138" i="1"/>
  <c r="P138" i="1"/>
  <c r="Q138" i="1"/>
  <c r="R138" i="1"/>
  <c r="O139" i="1"/>
  <c r="P139" i="1"/>
  <c r="Q139" i="1"/>
  <c r="R139" i="1"/>
  <c r="O140" i="1"/>
  <c r="P140" i="1"/>
  <c r="Q140" i="1"/>
  <c r="R140" i="1"/>
  <c r="O141" i="1"/>
  <c r="P141" i="1"/>
  <c r="Q141" i="1"/>
  <c r="R141" i="1"/>
  <c r="O142" i="1"/>
  <c r="P142" i="1"/>
  <c r="Q142" i="1"/>
  <c r="R142" i="1"/>
  <c r="O143" i="1"/>
  <c r="P143" i="1"/>
  <c r="Q143" i="1"/>
  <c r="R143" i="1"/>
  <c r="O144" i="1"/>
  <c r="P144" i="1"/>
  <c r="Q144" i="1"/>
  <c r="R144" i="1"/>
  <c r="O145" i="1"/>
  <c r="P145" i="1"/>
  <c r="Q145" i="1"/>
  <c r="R145" i="1"/>
  <c r="O146" i="1"/>
  <c r="P146" i="1"/>
  <c r="Q146" i="1"/>
  <c r="R146" i="1"/>
  <c r="O147" i="1"/>
  <c r="P147" i="1"/>
  <c r="Q147" i="1"/>
  <c r="R147" i="1"/>
  <c r="O148" i="1"/>
  <c r="P148" i="1"/>
  <c r="Q148" i="1"/>
  <c r="R148" i="1"/>
  <c r="O149" i="1"/>
  <c r="P149" i="1"/>
  <c r="Q149" i="1"/>
  <c r="R149" i="1"/>
  <c r="O150" i="1"/>
  <c r="P150" i="1"/>
  <c r="Q150" i="1"/>
  <c r="R150" i="1"/>
  <c r="O151" i="1"/>
  <c r="P151" i="1"/>
  <c r="Q151" i="1"/>
  <c r="R151" i="1"/>
  <c r="O152" i="1"/>
  <c r="P152" i="1"/>
  <c r="Q152" i="1"/>
  <c r="R152" i="1"/>
  <c r="O153" i="1"/>
  <c r="P153" i="1"/>
  <c r="Q153" i="1"/>
  <c r="R153" i="1"/>
  <c r="O154" i="1"/>
  <c r="P154" i="1"/>
  <c r="Q154" i="1"/>
  <c r="R154" i="1"/>
  <c r="O155" i="1"/>
  <c r="P155" i="1"/>
  <c r="Q155" i="1"/>
  <c r="R155" i="1"/>
  <c r="O156" i="1"/>
  <c r="P156" i="1"/>
  <c r="Q156" i="1"/>
  <c r="R156" i="1"/>
  <c r="O157" i="1"/>
  <c r="P157" i="1"/>
  <c r="Q157" i="1"/>
  <c r="R157" i="1"/>
  <c r="O158" i="1"/>
  <c r="P158" i="1"/>
  <c r="Q158" i="1"/>
  <c r="R158" i="1"/>
  <c r="O159" i="1"/>
  <c r="P159" i="1"/>
  <c r="Q159" i="1"/>
  <c r="R159" i="1"/>
  <c r="O160" i="1"/>
  <c r="P160" i="1"/>
  <c r="Q160" i="1"/>
  <c r="R160" i="1"/>
  <c r="O161" i="1"/>
  <c r="P161" i="1"/>
  <c r="Q161" i="1"/>
  <c r="R161" i="1"/>
  <c r="O162" i="1"/>
  <c r="P162" i="1"/>
  <c r="Q162" i="1"/>
  <c r="R162" i="1"/>
  <c r="O163" i="1"/>
  <c r="P163" i="1"/>
  <c r="Q163" i="1"/>
  <c r="R163" i="1"/>
  <c r="O164" i="1"/>
  <c r="P164" i="1"/>
  <c r="Q164" i="1"/>
  <c r="R164" i="1"/>
  <c r="O165" i="1"/>
  <c r="P165" i="1"/>
  <c r="Q165" i="1"/>
  <c r="R165" i="1"/>
  <c r="O166" i="1"/>
  <c r="P166" i="1"/>
  <c r="Q166" i="1"/>
  <c r="R166" i="1"/>
  <c r="O167" i="1"/>
  <c r="P167" i="1"/>
  <c r="Q167" i="1"/>
  <c r="R167" i="1"/>
  <c r="O168" i="1"/>
  <c r="P168" i="1"/>
  <c r="Q168" i="1"/>
  <c r="R168" i="1"/>
  <c r="O169" i="1"/>
  <c r="P169" i="1"/>
  <c r="Q169" i="1"/>
  <c r="R169" i="1"/>
  <c r="O170" i="1"/>
  <c r="P170" i="1"/>
  <c r="Q170" i="1"/>
  <c r="R170" i="1"/>
  <c r="O171" i="1"/>
  <c r="P171" i="1"/>
  <c r="Q171" i="1"/>
  <c r="R171" i="1"/>
  <c r="O172" i="1"/>
  <c r="P172" i="1"/>
  <c r="Q172" i="1"/>
  <c r="R172" i="1"/>
  <c r="O173" i="1"/>
  <c r="P173" i="1"/>
  <c r="Q173" i="1"/>
  <c r="R173" i="1"/>
  <c r="O174" i="1"/>
  <c r="P174" i="1"/>
  <c r="Q174" i="1"/>
  <c r="R174" i="1"/>
  <c r="O175" i="1"/>
  <c r="P175" i="1"/>
  <c r="Q175" i="1"/>
  <c r="R175" i="1"/>
  <c r="O176" i="1"/>
  <c r="P176" i="1"/>
  <c r="Q176" i="1"/>
  <c r="R176" i="1"/>
  <c r="O177" i="1"/>
  <c r="P177" i="1"/>
  <c r="Q177" i="1"/>
  <c r="R177" i="1"/>
  <c r="O178" i="1"/>
  <c r="P178" i="1"/>
  <c r="Q178" i="1"/>
  <c r="R178" i="1"/>
  <c r="O179" i="1"/>
  <c r="P179" i="1"/>
  <c r="Q179" i="1"/>
  <c r="R179" i="1"/>
  <c r="O180" i="1"/>
  <c r="P180" i="1"/>
  <c r="Q180" i="1"/>
  <c r="R180" i="1"/>
  <c r="O181" i="1"/>
  <c r="P181" i="1"/>
  <c r="Q181" i="1"/>
  <c r="R181" i="1"/>
  <c r="O182" i="1"/>
  <c r="P182" i="1"/>
  <c r="Q182" i="1"/>
  <c r="R182" i="1"/>
  <c r="O183" i="1"/>
  <c r="P183" i="1"/>
  <c r="Q183" i="1"/>
  <c r="R183" i="1"/>
  <c r="O184" i="1"/>
  <c r="P184" i="1"/>
  <c r="Q184" i="1"/>
  <c r="R184" i="1"/>
  <c r="O185" i="1"/>
  <c r="P185" i="1"/>
  <c r="Q185" i="1"/>
  <c r="R185" i="1"/>
  <c r="O186" i="1"/>
  <c r="P186" i="1"/>
  <c r="Q186" i="1"/>
  <c r="R186" i="1"/>
  <c r="O187" i="1"/>
  <c r="P187" i="1"/>
  <c r="Q187" i="1"/>
  <c r="R187" i="1"/>
  <c r="O188" i="1"/>
  <c r="P188" i="1"/>
  <c r="Q188" i="1"/>
  <c r="R188" i="1"/>
  <c r="O189" i="1"/>
  <c r="P189" i="1"/>
  <c r="Q189" i="1"/>
  <c r="R189" i="1"/>
  <c r="O190" i="1"/>
  <c r="P190" i="1"/>
  <c r="Q190" i="1"/>
  <c r="R190" i="1"/>
  <c r="O191" i="1"/>
  <c r="P191" i="1"/>
  <c r="Q191" i="1"/>
  <c r="R191" i="1"/>
  <c r="O192" i="1"/>
  <c r="P192" i="1"/>
  <c r="Q192" i="1"/>
  <c r="R192" i="1"/>
  <c r="O193" i="1"/>
  <c r="P193" i="1"/>
  <c r="Q193" i="1"/>
  <c r="R193" i="1"/>
  <c r="O194" i="1"/>
  <c r="P194" i="1"/>
  <c r="Q194" i="1"/>
  <c r="R194" i="1"/>
  <c r="O195" i="1"/>
  <c r="P195" i="1"/>
  <c r="Q195" i="1"/>
  <c r="R195" i="1"/>
  <c r="O196" i="1"/>
  <c r="P196" i="1"/>
  <c r="Q196" i="1"/>
  <c r="R196" i="1"/>
  <c r="O197" i="1"/>
  <c r="P197" i="1"/>
  <c r="Q197" i="1"/>
  <c r="R197" i="1"/>
  <c r="O198" i="1"/>
  <c r="P198" i="1"/>
  <c r="Q198" i="1"/>
  <c r="R198" i="1"/>
  <c r="O199" i="1"/>
  <c r="P199" i="1"/>
  <c r="Q199" i="1"/>
  <c r="R199" i="1"/>
  <c r="O200" i="1"/>
  <c r="P200" i="1"/>
  <c r="Q200" i="1"/>
  <c r="R200" i="1"/>
  <c r="O201" i="1"/>
  <c r="P201" i="1"/>
  <c r="Q201" i="1"/>
  <c r="R201" i="1"/>
  <c r="O202" i="1"/>
  <c r="P202" i="1"/>
  <c r="Q202" i="1"/>
  <c r="R202" i="1"/>
  <c r="O203" i="1"/>
  <c r="P203" i="1"/>
  <c r="Q203" i="1"/>
  <c r="R203" i="1"/>
  <c r="O204" i="1"/>
  <c r="P204" i="1"/>
  <c r="Q204" i="1"/>
  <c r="R204" i="1"/>
  <c r="O205" i="1"/>
  <c r="P205" i="1"/>
  <c r="Q205" i="1"/>
  <c r="R205" i="1"/>
  <c r="O206" i="1"/>
  <c r="P206" i="1"/>
  <c r="Q206" i="1"/>
  <c r="R206" i="1"/>
  <c r="O207" i="1"/>
  <c r="P207" i="1"/>
  <c r="Q207" i="1"/>
  <c r="R207" i="1"/>
  <c r="O208" i="1"/>
  <c r="P208" i="1"/>
  <c r="Q208" i="1"/>
  <c r="R208" i="1"/>
  <c r="O209" i="1"/>
  <c r="P209" i="1"/>
  <c r="Q209" i="1"/>
  <c r="R209" i="1"/>
  <c r="O210" i="1"/>
  <c r="P210" i="1"/>
  <c r="Q210" i="1"/>
  <c r="R210" i="1"/>
  <c r="O211" i="1"/>
  <c r="P211" i="1"/>
  <c r="Q211" i="1"/>
  <c r="R211" i="1"/>
  <c r="O212" i="1"/>
  <c r="P212" i="1"/>
  <c r="Q212" i="1"/>
  <c r="R212" i="1"/>
  <c r="O213" i="1"/>
  <c r="P213" i="1"/>
  <c r="Q213" i="1"/>
  <c r="R213" i="1"/>
  <c r="O214" i="1"/>
  <c r="P214" i="1"/>
  <c r="Q214" i="1"/>
  <c r="R214" i="1"/>
  <c r="O215" i="1"/>
  <c r="P215" i="1"/>
  <c r="Q215" i="1"/>
  <c r="R215" i="1"/>
  <c r="O216" i="1"/>
  <c r="P216" i="1"/>
  <c r="Q216" i="1"/>
  <c r="R216" i="1"/>
  <c r="O217" i="1"/>
  <c r="P217" i="1"/>
  <c r="Q217" i="1"/>
  <c r="R217" i="1"/>
  <c r="O218" i="1"/>
  <c r="P218" i="1"/>
  <c r="Q218" i="1"/>
  <c r="R218" i="1"/>
  <c r="O219" i="1"/>
  <c r="P219" i="1"/>
  <c r="Q219" i="1"/>
  <c r="R219" i="1"/>
  <c r="O220" i="1"/>
  <c r="P220" i="1"/>
  <c r="Q220" i="1"/>
  <c r="R220" i="1"/>
  <c r="O221" i="1"/>
  <c r="P221" i="1"/>
  <c r="Q221" i="1"/>
  <c r="R221" i="1"/>
  <c r="O222" i="1"/>
  <c r="P222" i="1"/>
  <c r="Q222" i="1"/>
  <c r="R222" i="1"/>
  <c r="O223" i="1"/>
  <c r="P223" i="1"/>
  <c r="Q223" i="1"/>
  <c r="R223" i="1"/>
  <c r="O224" i="1"/>
  <c r="P224" i="1"/>
  <c r="Q224" i="1"/>
  <c r="R224" i="1"/>
  <c r="O225" i="1"/>
  <c r="P225" i="1"/>
  <c r="Q225" i="1"/>
  <c r="R225" i="1"/>
  <c r="O226" i="1"/>
  <c r="P226" i="1"/>
  <c r="Q226" i="1"/>
  <c r="R226" i="1"/>
  <c r="O227" i="1"/>
  <c r="P227" i="1"/>
  <c r="Q227" i="1"/>
  <c r="R227" i="1"/>
  <c r="O228" i="1"/>
  <c r="P228" i="1"/>
  <c r="Q228" i="1"/>
  <c r="R228" i="1"/>
  <c r="O229" i="1"/>
  <c r="P229" i="1"/>
  <c r="Q229" i="1"/>
  <c r="R229" i="1"/>
  <c r="O230" i="1"/>
  <c r="P230" i="1"/>
  <c r="Q230" i="1"/>
  <c r="R230" i="1"/>
  <c r="O231" i="1"/>
  <c r="P231" i="1"/>
  <c r="Q231" i="1"/>
  <c r="R231" i="1"/>
  <c r="O232" i="1"/>
  <c r="P232" i="1"/>
  <c r="Q232" i="1"/>
  <c r="R232" i="1"/>
  <c r="O233" i="1"/>
  <c r="P233" i="1"/>
  <c r="Q233" i="1"/>
  <c r="R233" i="1"/>
  <c r="O234" i="1"/>
  <c r="P234" i="1"/>
  <c r="Q234" i="1"/>
  <c r="R234" i="1"/>
  <c r="O235" i="1"/>
  <c r="P235" i="1"/>
  <c r="Q235" i="1"/>
  <c r="R235" i="1"/>
  <c r="O236" i="1"/>
  <c r="P236" i="1"/>
  <c r="Q236" i="1"/>
  <c r="R236" i="1"/>
  <c r="O237" i="1"/>
  <c r="P237" i="1"/>
  <c r="Q237" i="1"/>
  <c r="R237" i="1"/>
  <c r="O238" i="1"/>
  <c r="P238" i="1"/>
  <c r="Q238" i="1"/>
  <c r="R238" i="1"/>
  <c r="O239" i="1"/>
  <c r="P239" i="1"/>
  <c r="Q239" i="1"/>
  <c r="R239" i="1"/>
  <c r="O240" i="1"/>
  <c r="P240" i="1"/>
  <c r="Q240" i="1"/>
  <c r="R240" i="1"/>
  <c r="O241" i="1"/>
  <c r="P241" i="1"/>
  <c r="Q241" i="1"/>
  <c r="R241" i="1"/>
  <c r="O242" i="1"/>
  <c r="P242" i="1"/>
  <c r="Q242" i="1"/>
  <c r="R242" i="1"/>
  <c r="O243" i="1"/>
  <c r="P243" i="1"/>
  <c r="Q243" i="1"/>
  <c r="R243" i="1"/>
  <c r="O244" i="1"/>
  <c r="P244" i="1"/>
  <c r="Q244" i="1"/>
  <c r="R244" i="1"/>
  <c r="O245" i="1"/>
  <c r="P245" i="1"/>
  <c r="Q245" i="1"/>
  <c r="R245" i="1"/>
  <c r="O246" i="1"/>
  <c r="P246" i="1"/>
  <c r="Q246" i="1"/>
  <c r="R246" i="1"/>
  <c r="O247" i="1"/>
  <c r="P247" i="1"/>
  <c r="Q247" i="1"/>
  <c r="R247" i="1"/>
  <c r="O248" i="1"/>
  <c r="P248" i="1"/>
  <c r="Q248" i="1"/>
  <c r="R248" i="1"/>
  <c r="O249" i="1"/>
  <c r="P249" i="1"/>
  <c r="Q249" i="1"/>
  <c r="R249" i="1"/>
  <c r="O250" i="1"/>
  <c r="P250" i="1"/>
  <c r="Q250" i="1"/>
  <c r="R250" i="1"/>
  <c r="O251" i="1"/>
  <c r="P251" i="1"/>
  <c r="Q251" i="1"/>
  <c r="R251" i="1"/>
  <c r="O252" i="1"/>
  <c r="P252" i="1"/>
  <c r="Q252" i="1"/>
  <c r="R252" i="1"/>
  <c r="O253" i="1"/>
  <c r="P253" i="1"/>
  <c r="Q253" i="1"/>
  <c r="R253" i="1"/>
  <c r="O254" i="1"/>
  <c r="P254" i="1"/>
  <c r="Q254" i="1"/>
  <c r="R254" i="1"/>
  <c r="O255" i="1"/>
  <c r="P255" i="1"/>
  <c r="Q255" i="1"/>
  <c r="R255" i="1"/>
  <c r="O256" i="1"/>
  <c r="P256" i="1"/>
  <c r="Q256" i="1"/>
  <c r="R256" i="1"/>
  <c r="O257" i="1"/>
  <c r="P257" i="1"/>
  <c r="Q257" i="1"/>
  <c r="R257" i="1"/>
  <c r="O258" i="1"/>
  <c r="P258" i="1"/>
  <c r="Q258" i="1"/>
  <c r="R258" i="1"/>
  <c r="O259" i="1"/>
  <c r="P259" i="1"/>
  <c r="Q259" i="1"/>
  <c r="R259" i="1"/>
  <c r="O260" i="1"/>
  <c r="P260" i="1"/>
  <c r="Q260" i="1"/>
  <c r="R260" i="1"/>
  <c r="O261" i="1"/>
  <c r="P261" i="1"/>
  <c r="Q261" i="1"/>
  <c r="R261" i="1"/>
  <c r="O262" i="1"/>
  <c r="P262" i="1"/>
  <c r="Q262" i="1"/>
  <c r="R262" i="1"/>
  <c r="O263" i="1"/>
  <c r="P263" i="1"/>
  <c r="Q263" i="1"/>
  <c r="R263" i="1"/>
  <c r="O264" i="1"/>
  <c r="P264" i="1"/>
  <c r="Q264" i="1"/>
  <c r="R264" i="1"/>
  <c r="O265" i="1"/>
  <c r="P265" i="1"/>
  <c r="Q265" i="1"/>
  <c r="R265" i="1"/>
  <c r="O266" i="1"/>
  <c r="P266" i="1"/>
  <c r="Q266" i="1"/>
  <c r="R266" i="1"/>
  <c r="O267" i="1"/>
  <c r="P267" i="1"/>
  <c r="Q267" i="1"/>
  <c r="R267" i="1"/>
  <c r="O268" i="1"/>
  <c r="P268" i="1"/>
  <c r="Q268" i="1"/>
  <c r="R268" i="1"/>
  <c r="O269" i="1"/>
  <c r="P269" i="1"/>
  <c r="Q269" i="1"/>
  <c r="R269" i="1"/>
  <c r="O270" i="1"/>
  <c r="P270" i="1"/>
  <c r="Q270" i="1"/>
  <c r="R270" i="1"/>
  <c r="O271" i="1"/>
  <c r="P271" i="1"/>
  <c r="Q271" i="1"/>
  <c r="R271" i="1"/>
  <c r="O272" i="1"/>
  <c r="P272" i="1"/>
  <c r="Q272" i="1"/>
  <c r="R272" i="1"/>
  <c r="O273" i="1"/>
  <c r="P273" i="1"/>
  <c r="Q273" i="1"/>
  <c r="R273" i="1"/>
  <c r="O274" i="1"/>
  <c r="P274" i="1"/>
  <c r="Q274" i="1"/>
  <c r="R274" i="1"/>
  <c r="O275" i="1"/>
  <c r="P275" i="1"/>
  <c r="Q275" i="1"/>
  <c r="R275" i="1"/>
  <c r="O276" i="1"/>
  <c r="P276" i="1"/>
  <c r="Q276" i="1"/>
  <c r="R276" i="1"/>
  <c r="O277" i="1"/>
  <c r="P277" i="1"/>
  <c r="Q277" i="1"/>
  <c r="R277" i="1"/>
  <c r="O278" i="1"/>
  <c r="P278" i="1"/>
  <c r="Q278" i="1"/>
  <c r="R278" i="1"/>
  <c r="O279" i="1"/>
  <c r="P279" i="1"/>
  <c r="Q279" i="1"/>
  <c r="R279" i="1"/>
  <c r="O280" i="1"/>
  <c r="P280" i="1"/>
  <c r="Q280" i="1"/>
  <c r="R280" i="1"/>
  <c r="O281" i="1"/>
  <c r="P281" i="1"/>
  <c r="Q281" i="1"/>
  <c r="R281" i="1"/>
  <c r="O282" i="1"/>
  <c r="P282" i="1"/>
  <c r="Q282" i="1"/>
  <c r="R282" i="1"/>
  <c r="O283" i="1"/>
  <c r="P283" i="1"/>
  <c r="Q283" i="1"/>
  <c r="R283" i="1"/>
  <c r="O284" i="1"/>
  <c r="P284" i="1"/>
  <c r="Q284" i="1"/>
  <c r="R284" i="1"/>
  <c r="O285" i="1"/>
  <c r="P285" i="1"/>
  <c r="Q285" i="1"/>
  <c r="R285" i="1"/>
  <c r="O286" i="1"/>
  <c r="P286" i="1"/>
  <c r="Q286" i="1"/>
  <c r="R286" i="1"/>
  <c r="O287" i="1"/>
  <c r="P287" i="1"/>
  <c r="Q287" i="1"/>
  <c r="R287" i="1"/>
  <c r="O288" i="1"/>
  <c r="P288" i="1"/>
  <c r="Q288" i="1"/>
  <c r="R288" i="1"/>
  <c r="O289" i="1"/>
  <c r="P289" i="1"/>
  <c r="Q289" i="1"/>
  <c r="R289" i="1"/>
  <c r="O290" i="1"/>
  <c r="P290" i="1"/>
  <c r="Q290" i="1"/>
  <c r="R290" i="1"/>
  <c r="O291" i="1"/>
  <c r="P291" i="1"/>
  <c r="Q291" i="1"/>
  <c r="R291" i="1"/>
  <c r="O292" i="1"/>
  <c r="P292" i="1"/>
  <c r="Q292" i="1"/>
  <c r="R292" i="1"/>
  <c r="O293" i="1"/>
  <c r="P293" i="1"/>
  <c r="Q293" i="1"/>
  <c r="R293" i="1"/>
  <c r="O294" i="1"/>
  <c r="P294" i="1"/>
  <c r="Q294" i="1"/>
  <c r="R294" i="1"/>
  <c r="O295" i="1"/>
  <c r="P295" i="1"/>
  <c r="Q295" i="1"/>
  <c r="R295" i="1"/>
  <c r="O296" i="1"/>
  <c r="P296" i="1"/>
  <c r="Q296" i="1"/>
  <c r="R296" i="1"/>
  <c r="O297" i="1"/>
  <c r="P297" i="1"/>
  <c r="Q297" i="1"/>
  <c r="R297" i="1"/>
  <c r="O298" i="1"/>
  <c r="P298" i="1"/>
  <c r="Q298" i="1"/>
  <c r="R298" i="1"/>
  <c r="O299" i="1"/>
  <c r="P299" i="1"/>
  <c r="Q299" i="1"/>
  <c r="R299" i="1"/>
  <c r="O300" i="1"/>
  <c r="P300" i="1"/>
  <c r="Q300" i="1"/>
  <c r="R300" i="1"/>
  <c r="O301" i="1"/>
  <c r="P301" i="1"/>
  <c r="Q301" i="1"/>
  <c r="R301" i="1"/>
  <c r="O302" i="1"/>
  <c r="P302" i="1"/>
  <c r="Q302" i="1"/>
  <c r="R302" i="1"/>
  <c r="O303" i="1"/>
  <c r="P303" i="1"/>
  <c r="Q303" i="1"/>
  <c r="R303" i="1"/>
  <c r="O304" i="1"/>
  <c r="P304" i="1"/>
  <c r="Q304" i="1"/>
  <c r="R304" i="1"/>
  <c r="O305" i="1"/>
  <c r="P305" i="1"/>
  <c r="Q305" i="1"/>
  <c r="R305" i="1"/>
  <c r="O306" i="1"/>
  <c r="P306" i="1"/>
  <c r="Q306" i="1"/>
  <c r="R306" i="1"/>
  <c r="O307" i="1"/>
  <c r="P307" i="1"/>
  <c r="Q307" i="1"/>
  <c r="R307" i="1"/>
  <c r="O308" i="1"/>
  <c r="P308" i="1"/>
  <c r="Q308" i="1"/>
  <c r="R308" i="1"/>
  <c r="O309" i="1"/>
  <c r="P309" i="1"/>
  <c r="Q309" i="1"/>
  <c r="R309" i="1"/>
  <c r="O310" i="1"/>
  <c r="P310" i="1"/>
  <c r="Q310" i="1"/>
  <c r="R310" i="1"/>
  <c r="O311" i="1"/>
  <c r="P311" i="1"/>
  <c r="Q311" i="1"/>
  <c r="R311" i="1"/>
  <c r="O312" i="1"/>
  <c r="P312" i="1"/>
  <c r="Q312" i="1"/>
  <c r="R312" i="1"/>
  <c r="O313" i="1"/>
  <c r="P313" i="1"/>
  <c r="Q313" i="1"/>
  <c r="R313" i="1"/>
  <c r="O314" i="1"/>
  <c r="P314" i="1"/>
  <c r="Q314" i="1"/>
  <c r="R314" i="1"/>
  <c r="O315" i="1"/>
  <c r="P315" i="1"/>
  <c r="Q315" i="1"/>
  <c r="R315" i="1"/>
  <c r="O316" i="1"/>
  <c r="P316" i="1"/>
  <c r="Q316" i="1"/>
  <c r="R316" i="1"/>
  <c r="O317" i="1"/>
  <c r="P317" i="1"/>
  <c r="Q317" i="1"/>
  <c r="R317" i="1"/>
  <c r="O318" i="1"/>
  <c r="P318" i="1"/>
  <c r="Q318" i="1"/>
  <c r="R318" i="1"/>
  <c r="O319" i="1"/>
  <c r="P319" i="1"/>
  <c r="Q319" i="1"/>
  <c r="R319" i="1"/>
  <c r="O320" i="1"/>
  <c r="P320" i="1"/>
  <c r="Q320" i="1"/>
  <c r="R320" i="1"/>
  <c r="O321" i="1"/>
  <c r="P321" i="1"/>
  <c r="Q321" i="1"/>
  <c r="R321" i="1"/>
  <c r="O322" i="1"/>
  <c r="P322" i="1"/>
  <c r="Q322" i="1"/>
  <c r="R322" i="1"/>
  <c r="O323" i="1"/>
  <c r="P323" i="1"/>
  <c r="Q323" i="1"/>
  <c r="R323" i="1"/>
  <c r="O324" i="1"/>
  <c r="P324" i="1"/>
  <c r="Q324" i="1"/>
  <c r="R324" i="1"/>
  <c r="O325" i="1"/>
  <c r="P325" i="1"/>
  <c r="Q325" i="1"/>
  <c r="R325" i="1"/>
  <c r="O326" i="1"/>
  <c r="P326" i="1"/>
  <c r="Q326" i="1"/>
  <c r="R326" i="1"/>
  <c r="O327" i="1"/>
  <c r="P327" i="1"/>
  <c r="Q327" i="1"/>
  <c r="R327" i="1"/>
  <c r="O328" i="1"/>
  <c r="P328" i="1"/>
  <c r="Q328" i="1"/>
  <c r="R328" i="1"/>
  <c r="O329" i="1"/>
  <c r="P329" i="1"/>
  <c r="Q329" i="1"/>
  <c r="R329" i="1"/>
  <c r="O330" i="1"/>
  <c r="P330" i="1"/>
  <c r="Q330" i="1"/>
  <c r="R330" i="1"/>
  <c r="O331" i="1"/>
  <c r="P331" i="1"/>
  <c r="Q331" i="1"/>
  <c r="R331" i="1"/>
  <c r="O332" i="1"/>
  <c r="P332" i="1"/>
  <c r="Q332" i="1"/>
  <c r="R332" i="1"/>
  <c r="O333" i="1"/>
  <c r="P333" i="1"/>
  <c r="Q333" i="1"/>
  <c r="R333" i="1"/>
  <c r="O334" i="1"/>
  <c r="P334" i="1"/>
  <c r="Q334" i="1"/>
  <c r="R334" i="1"/>
  <c r="O335" i="1"/>
  <c r="P335" i="1"/>
  <c r="Q335" i="1"/>
  <c r="R335" i="1"/>
  <c r="O336" i="1"/>
  <c r="P336" i="1"/>
  <c r="Q336" i="1"/>
  <c r="R336" i="1"/>
  <c r="O337" i="1"/>
  <c r="P337" i="1"/>
  <c r="Q337" i="1"/>
  <c r="R337" i="1"/>
  <c r="O338" i="1"/>
  <c r="P338" i="1"/>
  <c r="Q338" i="1"/>
  <c r="R338" i="1"/>
  <c r="O339" i="1"/>
  <c r="P339" i="1"/>
  <c r="Q339" i="1"/>
  <c r="R339" i="1"/>
  <c r="O340" i="1"/>
  <c r="P340" i="1"/>
  <c r="Q340" i="1"/>
  <c r="R340" i="1"/>
  <c r="O341" i="1"/>
  <c r="P341" i="1"/>
  <c r="Q341" i="1"/>
  <c r="R341" i="1"/>
  <c r="O342" i="1"/>
  <c r="P342" i="1"/>
  <c r="Q342" i="1"/>
  <c r="R342" i="1"/>
  <c r="O343" i="1"/>
  <c r="P343" i="1"/>
  <c r="Q343" i="1"/>
  <c r="R343" i="1"/>
  <c r="O344" i="1"/>
  <c r="P344" i="1"/>
  <c r="Q344" i="1"/>
  <c r="R344" i="1"/>
  <c r="O345" i="1"/>
  <c r="P345" i="1"/>
  <c r="Q345" i="1"/>
  <c r="R345" i="1"/>
  <c r="O346" i="1"/>
  <c r="P346" i="1"/>
  <c r="Q346" i="1"/>
  <c r="R346" i="1"/>
  <c r="O347" i="1"/>
  <c r="P347" i="1"/>
  <c r="Q347" i="1"/>
  <c r="R347" i="1"/>
  <c r="O348" i="1"/>
  <c r="P348" i="1"/>
  <c r="Q348" i="1"/>
  <c r="R348" i="1"/>
  <c r="O349" i="1"/>
  <c r="P349" i="1"/>
  <c r="Q349" i="1"/>
  <c r="R349" i="1"/>
  <c r="O350" i="1"/>
  <c r="P350" i="1"/>
  <c r="Q350" i="1"/>
  <c r="R350" i="1"/>
  <c r="O351" i="1"/>
  <c r="P351" i="1"/>
  <c r="Q351" i="1"/>
  <c r="R351" i="1"/>
  <c r="O352" i="1"/>
  <c r="P352" i="1"/>
  <c r="Q352" i="1"/>
  <c r="R352" i="1"/>
  <c r="O353" i="1"/>
  <c r="P353" i="1"/>
  <c r="Q353" i="1"/>
  <c r="R353" i="1"/>
  <c r="O354" i="1"/>
  <c r="P354" i="1"/>
  <c r="Q354" i="1"/>
  <c r="R354" i="1"/>
  <c r="O355" i="1"/>
  <c r="P355" i="1"/>
  <c r="Q355" i="1"/>
  <c r="R355" i="1"/>
  <c r="O356" i="1"/>
  <c r="P356" i="1"/>
  <c r="Q356" i="1"/>
  <c r="R356" i="1"/>
  <c r="O357" i="1"/>
  <c r="P357" i="1"/>
  <c r="Q357" i="1"/>
  <c r="R357" i="1"/>
  <c r="O358" i="1"/>
  <c r="P358" i="1"/>
  <c r="Q358" i="1"/>
  <c r="R358" i="1"/>
  <c r="O359" i="1"/>
  <c r="P359" i="1"/>
  <c r="Q359" i="1"/>
  <c r="R359" i="1"/>
  <c r="O360" i="1"/>
  <c r="P360" i="1"/>
  <c r="Q360" i="1"/>
  <c r="R360" i="1"/>
  <c r="O361" i="1"/>
  <c r="P361" i="1"/>
  <c r="Q361" i="1"/>
  <c r="R361" i="1"/>
  <c r="O362" i="1"/>
  <c r="P362" i="1"/>
  <c r="Q362" i="1"/>
  <c r="R362" i="1"/>
  <c r="O363" i="1"/>
  <c r="P363" i="1"/>
  <c r="Q363" i="1"/>
  <c r="R363" i="1"/>
  <c r="O364" i="1"/>
  <c r="P364" i="1"/>
  <c r="Q364" i="1"/>
  <c r="R364" i="1"/>
  <c r="O365" i="1"/>
  <c r="P365" i="1"/>
  <c r="Q365" i="1"/>
  <c r="R365" i="1"/>
  <c r="O366" i="1"/>
  <c r="P366" i="1"/>
  <c r="Q366" i="1"/>
  <c r="R366" i="1"/>
  <c r="O367" i="1"/>
  <c r="P367" i="1"/>
  <c r="Q367" i="1"/>
  <c r="R367" i="1"/>
  <c r="O368" i="1"/>
  <c r="P368" i="1"/>
  <c r="Q368" i="1"/>
  <c r="R368" i="1"/>
  <c r="O369" i="1"/>
  <c r="P369" i="1"/>
  <c r="Q369" i="1"/>
  <c r="R369" i="1"/>
  <c r="O370" i="1"/>
  <c r="P370" i="1"/>
  <c r="Q370" i="1"/>
  <c r="R370" i="1"/>
  <c r="O371" i="1"/>
  <c r="P371" i="1"/>
  <c r="Q371" i="1"/>
  <c r="R371" i="1"/>
  <c r="O372" i="1"/>
  <c r="P372" i="1"/>
  <c r="Q372" i="1"/>
  <c r="R372" i="1"/>
  <c r="O373" i="1"/>
  <c r="P373" i="1"/>
  <c r="Q373" i="1"/>
  <c r="R373" i="1"/>
  <c r="O374" i="1"/>
  <c r="P374" i="1"/>
  <c r="Q374" i="1"/>
  <c r="R374" i="1"/>
  <c r="O375" i="1"/>
  <c r="P375" i="1"/>
  <c r="Q375" i="1"/>
  <c r="R375" i="1"/>
  <c r="O376" i="1"/>
  <c r="P376" i="1"/>
  <c r="Q376" i="1"/>
  <c r="R376" i="1"/>
  <c r="O377" i="1"/>
  <c r="P377" i="1"/>
  <c r="Q377" i="1"/>
  <c r="R377" i="1"/>
  <c r="O378" i="1"/>
  <c r="P378" i="1"/>
  <c r="Q378" i="1"/>
  <c r="R378" i="1"/>
  <c r="O379" i="1"/>
  <c r="P379" i="1"/>
  <c r="Q379" i="1"/>
  <c r="R379" i="1"/>
  <c r="O380" i="1"/>
  <c r="P380" i="1"/>
  <c r="Q380" i="1"/>
  <c r="R380" i="1"/>
  <c r="O381" i="1"/>
  <c r="P381" i="1"/>
  <c r="Q381" i="1"/>
  <c r="R381" i="1"/>
  <c r="O382" i="1"/>
  <c r="P382" i="1"/>
  <c r="Q382" i="1"/>
  <c r="R382" i="1"/>
  <c r="O383" i="1"/>
  <c r="P383" i="1"/>
  <c r="Q383" i="1"/>
  <c r="R383" i="1"/>
  <c r="O384" i="1"/>
  <c r="P384" i="1"/>
  <c r="Q384" i="1"/>
  <c r="R384" i="1"/>
  <c r="O385" i="1"/>
  <c r="P385" i="1"/>
  <c r="Q385" i="1"/>
  <c r="R385" i="1"/>
  <c r="O386" i="1"/>
  <c r="P386" i="1"/>
  <c r="Q386" i="1"/>
  <c r="R386" i="1"/>
  <c r="O387" i="1"/>
  <c r="P387" i="1"/>
  <c r="Q387" i="1"/>
  <c r="R387" i="1"/>
  <c r="O388" i="1"/>
  <c r="P388" i="1"/>
  <c r="Q388" i="1"/>
  <c r="R388" i="1"/>
  <c r="O389" i="1"/>
  <c r="P389" i="1"/>
  <c r="Q389" i="1"/>
  <c r="R389" i="1"/>
  <c r="O390" i="1"/>
  <c r="P390" i="1"/>
  <c r="Q390" i="1"/>
  <c r="R390" i="1"/>
  <c r="O391" i="1"/>
  <c r="P391" i="1"/>
  <c r="Q391" i="1"/>
  <c r="R391" i="1"/>
  <c r="O392" i="1"/>
  <c r="P392" i="1"/>
  <c r="Q392" i="1"/>
  <c r="R392" i="1"/>
  <c r="O393" i="1"/>
  <c r="P393" i="1"/>
  <c r="Q393" i="1"/>
  <c r="R393" i="1"/>
  <c r="O394" i="1"/>
  <c r="P394" i="1"/>
  <c r="Q394" i="1"/>
  <c r="R394" i="1"/>
  <c r="O395" i="1"/>
  <c r="P395" i="1"/>
  <c r="Q395" i="1"/>
  <c r="R395" i="1"/>
  <c r="O396" i="1"/>
  <c r="P396" i="1"/>
  <c r="Q396" i="1"/>
  <c r="R396" i="1"/>
  <c r="O397" i="1"/>
  <c r="P397" i="1"/>
  <c r="Q397" i="1"/>
  <c r="R397" i="1"/>
  <c r="O398" i="1"/>
  <c r="P398" i="1"/>
  <c r="Q398" i="1"/>
  <c r="R398" i="1"/>
  <c r="O399" i="1"/>
  <c r="P399" i="1"/>
  <c r="Q399" i="1"/>
  <c r="R399" i="1"/>
  <c r="O400" i="1"/>
  <c r="P400" i="1"/>
  <c r="Q400" i="1"/>
  <c r="R400" i="1"/>
  <c r="O401" i="1"/>
  <c r="P401" i="1"/>
  <c r="Q401" i="1"/>
  <c r="R401" i="1"/>
  <c r="O402" i="1"/>
  <c r="P402" i="1"/>
  <c r="Q402" i="1"/>
  <c r="R402" i="1"/>
  <c r="O403" i="1"/>
  <c r="P403" i="1"/>
  <c r="Q403" i="1"/>
  <c r="R403" i="1"/>
  <c r="O404" i="1"/>
  <c r="P404" i="1"/>
  <c r="Q404" i="1"/>
  <c r="R404" i="1"/>
  <c r="O405" i="1"/>
  <c r="P405" i="1"/>
  <c r="Q405" i="1"/>
  <c r="R405" i="1"/>
  <c r="O406" i="1"/>
  <c r="P406" i="1"/>
  <c r="Q406" i="1"/>
  <c r="R406" i="1"/>
  <c r="O407" i="1"/>
  <c r="P407" i="1"/>
  <c r="Q407" i="1"/>
  <c r="R407" i="1"/>
  <c r="O408" i="1"/>
  <c r="P408" i="1"/>
  <c r="Q408" i="1"/>
  <c r="R408" i="1"/>
  <c r="O409" i="1"/>
  <c r="P409" i="1"/>
  <c r="Q409" i="1"/>
  <c r="R409" i="1"/>
  <c r="O410" i="1"/>
  <c r="P410" i="1"/>
  <c r="Q410" i="1"/>
  <c r="R410" i="1"/>
  <c r="O411" i="1"/>
  <c r="P411" i="1"/>
  <c r="Q411" i="1"/>
  <c r="R411" i="1"/>
  <c r="O412" i="1"/>
  <c r="P412" i="1"/>
  <c r="Q412" i="1"/>
  <c r="R412" i="1"/>
  <c r="O413" i="1"/>
  <c r="P413" i="1"/>
  <c r="Q413" i="1"/>
  <c r="R413" i="1"/>
  <c r="O414" i="1"/>
  <c r="P414" i="1"/>
  <c r="Q414" i="1"/>
  <c r="R414" i="1"/>
  <c r="O415" i="1"/>
  <c r="P415" i="1"/>
  <c r="Q415" i="1"/>
  <c r="R415" i="1"/>
  <c r="O416" i="1"/>
  <c r="P416" i="1"/>
  <c r="Q416" i="1"/>
  <c r="R416" i="1"/>
  <c r="O417" i="1"/>
  <c r="P417" i="1"/>
  <c r="Q417" i="1"/>
  <c r="R417" i="1"/>
  <c r="O418" i="1"/>
  <c r="P418" i="1"/>
  <c r="Q418" i="1"/>
  <c r="R418" i="1"/>
  <c r="O419" i="1"/>
  <c r="P419" i="1"/>
  <c r="Q419" i="1"/>
  <c r="R419" i="1"/>
  <c r="O420" i="1"/>
  <c r="P420" i="1"/>
  <c r="Q420" i="1"/>
  <c r="R420" i="1"/>
  <c r="O421" i="1"/>
  <c r="P421" i="1"/>
  <c r="Q421" i="1"/>
  <c r="R421" i="1"/>
  <c r="O422" i="1"/>
  <c r="P422" i="1"/>
  <c r="Q422" i="1"/>
  <c r="R422" i="1"/>
  <c r="O423" i="1"/>
  <c r="P423" i="1"/>
  <c r="Q423" i="1"/>
  <c r="R423" i="1"/>
  <c r="O424" i="1"/>
  <c r="P424" i="1"/>
  <c r="Q424" i="1"/>
  <c r="R424" i="1"/>
  <c r="O425" i="1"/>
  <c r="P425" i="1"/>
  <c r="Q425" i="1"/>
  <c r="R425" i="1"/>
  <c r="O426" i="1"/>
  <c r="P426" i="1"/>
  <c r="Q426" i="1"/>
  <c r="R426" i="1"/>
  <c r="O427" i="1"/>
  <c r="P427" i="1"/>
  <c r="Q427" i="1"/>
  <c r="R427" i="1"/>
  <c r="O428" i="1"/>
  <c r="P428" i="1"/>
  <c r="Q428" i="1"/>
  <c r="R428" i="1"/>
  <c r="O429" i="1"/>
  <c r="P429" i="1"/>
  <c r="Q429" i="1"/>
  <c r="R429" i="1"/>
  <c r="O430" i="1"/>
  <c r="P430" i="1"/>
  <c r="Q430" i="1"/>
  <c r="R430" i="1"/>
  <c r="O431" i="1"/>
  <c r="P431" i="1"/>
  <c r="Q431" i="1"/>
  <c r="R431" i="1"/>
  <c r="O432" i="1"/>
  <c r="P432" i="1"/>
  <c r="Q432" i="1"/>
  <c r="R432" i="1"/>
  <c r="O433" i="1"/>
  <c r="P433" i="1"/>
  <c r="Q433" i="1"/>
  <c r="R433" i="1"/>
  <c r="O434" i="1"/>
  <c r="P434" i="1"/>
  <c r="Q434" i="1"/>
  <c r="R434" i="1"/>
  <c r="O435" i="1"/>
  <c r="P435" i="1"/>
  <c r="Q435" i="1"/>
  <c r="R435" i="1"/>
  <c r="O436" i="1"/>
  <c r="P436" i="1"/>
  <c r="Q436" i="1"/>
  <c r="R436" i="1"/>
  <c r="O437" i="1"/>
  <c r="P437" i="1"/>
  <c r="Q437" i="1"/>
  <c r="R437" i="1"/>
  <c r="O438" i="1"/>
  <c r="P438" i="1"/>
  <c r="Q438" i="1"/>
  <c r="R438" i="1"/>
  <c r="O439" i="1"/>
  <c r="P439" i="1"/>
  <c r="Q439" i="1"/>
  <c r="R439" i="1"/>
  <c r="O440" i="1"/>
  <c r="P440" i="1"/>
  <c r="Q440" i="1"/>
  <c r="R440" i="1"/>
  <c r="O441" i="1"/>
  <c r="P441" i="1"/>
  <c r="Q441" i="1"/>
  <c r="R441" i="1"/>
  <c r="O442" i="1"/>
  <c r="P442" i="1"/>
  <c r="Q442" i="1"/>
  <c r="R442" i="1"/>
  <c r="O443" i="1"/>
  <c r="P443" i="1"/>
  <c r="Q443" i="1"/>
  <c r="R443" i="1"/>
  <c r="O444" i="1"/>
  <c r="P444" i="1"/>
  <c r="Q444" i="1"/>
  <c r="R444" i="1"/>
  <c r="O445" i="1"/>
  <c r="P445" i="1"/>
  <c r="Q445" i="1"/>
  <c r="R445" i="1"/>
  <c r="O446" i="1"/>
  <c r="P446" i="1"/>
  <c r="Q446" i="1"/>
  <c r="R446" i="1"/>
  <c r="O447" i="1"/>
  <c r="P447" i="1"/>
  <c r="Q447" i="1"/>
  <c r="R447" i="1"/>
  <c r="O448" i="1"/>
  <c r="P448" i="1"/>
  <c r="Q448" i="1"/>
  <c r="R448" i="1"/>
  <c r="O449" i="1"/>
  <c r="P449" i="1"/>
  <c r="Q449" i="1"/>
  <c r="R449" i="1"/>
  <c r="O450" i="1"/>
  <c r="P450" i="1"/>
  <c r="Q450" i="1"/>
  <c r="R450" i="1"/>
  <c r="O451" i="1"/>
  <c r="P451" i="1"/>
  <c r="Q451" i="1"/>
  <c r="R451" i="1"/>
  <c r="O452" i="1"/>
  <c r="P452" i="1"/>
  <c r="Q452" i="1"/>
  <c r="R452" i="1"/>
  <c r="O453" i="1"/>
  <c r="P453" i="1"/>
  <c r="Q453" i="1"/>
  <c r="R453" i="1"/>
  <c r="O454" i="1"/>
  <c r="P454" i="1"/>
  <c r="Q454" i="1"/>
  <c r="R454" i="1"/>
  <c r="O455" i="1"/>
  <c r="P455" i="1"/>
  <c r="Q455" i="1"/>
  <c r="R455" i="1"/>
  <c r="O456" i="1"/>
  <c r="P456" i="1"/>
  <c r="Q456" i="1"/>
  <c r="R456" i="1"/>
  <c r="O457" i="1"/>
  <c r="P457" i="1"/>
  <c r="Q457" i="1"/>
  <c r="R457" i="1"/>
  <c r="O458" i="1"/>
  <c r="P458" i="1"/>
  <c r="Q458" i="1"/>
  <c r="R458" i="1"/>
  <c r="O459" i="1"/>
  <c r="P459" i="1"/>
  <c r="Q459" i="1"/>
  <c r="R459" i="1"/>
  <c r="O460" i="1"/>
  <c r="P460" i="1"/>
  <c r="Q460" i="1"/>
  <c r="R460" i="1"/>
  <c r="A77" i="2" l="1"/>
  <c r="G88" i="2"/>
  <c r="M6" i="2"/>
  <c r="M35" i="2"/>
  <c r="M167" i="2"/>
  <c r="G167" i="2"/>
  <c r="A17" i="2"/>
  <c r="M164" i="2"/>
  <c r="M121" i="2"/>
  <c r="M160" i="2"/>
  <c r="M273" i="2"/>
  <c r="A301" i="2"/>
  <c r="A254" i="2"/>
  <c r="M79" i="2"/>
  <c r="M308" i="2"/>
  <c r="M251" i="2"/>
  <c r="M144" i="2"/>
  <c r="A142" i="2"/>
  <c r="M107" i="2"/>
  <c r="M62" i="2"/>
  <c r="M47" i="2"/>
  <c r="M307" i="2"/>
  <c r="M326" i="2"/>
  <c r="M247" i="2"/>
  <c r="M110" i="2"/>
  <c r="M38" i="2"/>
  <c r="M287" i="2"/>
  <c r="M142" i="2"/>
  <c r="M105" i="2"/>
  <c r="M86" i="2"/>
  <c r="M324" i="2"/>
  <c r="M233" i="2"/>
  <c r="A183" i="2"/>
  <c r="M180" i="2"/>
  <c r="M140" i="2"/>
  <c r="M57" i="2"/>
  <c r="M23" i="2"/>
  <c r="G334" i="2"/>
  <c r="G296" i="2"/>
  <c r="G233" i="2"/>
  <c r="G95" i="2"/>
  <c r="M30" i="2"/>
  <c r="M240" i="2"/>
  <c r="A238" i="2"/>
  <c r="M227" i="2"/>
  <c r="M206" i="2"/>
  <c r="M199" i="2"/>
  <c r="M102" i="2"/>
  <c r="M99" i="2"/>
  <c r="G14" i="2"/>
  <c r="M315" i="2"/>
  <c r="A265" i="2"/>
  <c r="A213" i="2"/>
  <c r="A156" i="2"/>
  <c r="M39" i="2"/>
  <c r="A327" i="2"/>
  <c r="M222" i="2"/>
  <c r="G217" i="2"/>
  <c r="M198" i="2"/>
  <c r="M161" i="2"/>
  <c r="M158" i="2"/>
  <c r="G121" i="2"/>
  <c r="A102" i="2"/>
  <c r="M3" i="2"/>
  <c r="M296" i="2"/>
  <c r="M126" i="2"/>
  <c r="G315" i="2"/>
  <c r="G294" i="2"/>
  <c r="G275" i="2"/>
  <c r="G265" i="2"/>
  <c r="G23" i="2"/>
  <c r="M95" i="2"/>
  <c r="M320" i="2"/>
  <c r="A268" i="2"/>
  <c r="A270" i="2"/>
  <c r="G247" i="2"/>
  <c r="M238" i="2"/>
  <c r="M211" i="2"/>
  <c r="A129" i="2"/>
  <c r="M283" i="2"/>
  <c r="M256" i="2"/>
  <c r="M192" i="2"/>
  <c r="M185" i="2"/>
  <c r="A166" i="2"/>
  <c r="M112" i="2"/>
  <c r="G73" i="2"/>
  <c r="M46" i="2"/>
  <c r="G38" i="2"/>
  <c r="G35" i="2"/>
  <c r="M7" i="2"/>
  <c r="M303" i="2"/>
  <c r="A287" i="2"/>
  <c r="A276" i="2"/>
  <c r="M259" i="2"/>
  <c r="M231" i="2"/>
  <c r="M224" i="2"/>
  <c r="A222" i="2"/>
  <c r="M205" i="2"/>
  <c r="M174" i="2"/>
  <c r="A140" i="2"/>
  <c r="M119" i="2"/>
  <c r="G105" i="2"/>
  <c r="M103" i="2"/>
  <c r="G6" i="2"/>
  <c r="M327" i="2"/>
  <c r="G86" i="2"/>
  <c r="A60" i="2"/>
  <c r="M32" i="2"/>
  <c r="M22" i="2"/>
  <c r="A20" i="2"/>
  <c r="M16" i="2"/>
  <c r="G320" i="2"/>
  <c r="A309" i="2"/>
  <c r="G232" i="2"/>
  <c r="M207" i="2"/>
  <c r="A132" i="2"/>
  <c r="G110" i="2"/>
  <c r="A109" i="2"/>
  <c r="A4" i="2"/>
  <c r="G326" i="2"/>
  <c r="A214" i="2"/>
  <c r="A174" i="2"/>
  <c r="G307" i="2"/>
  <c r="G263" i="2"/>
  <c r="A198" i="2"/>
  <c r="M166" i="2"/>
  <c r="G71" i="2"/>
  <c r="A22" i="2"/>
  <c r="M8" i="2"/>
  <c r="A311" i="2"/>
  <c r="A164" i="2"/>
  <c r="M137" i="2"/>
  <c r="M71" i="2"/>
  <c r="M14" i="2"/>
  <c r="G321" i="2"/>
  <c r="A305" i="2"/>
  <c r="G281" i="2"/>
  <c r="A260" i="2"/>
  <c r="M254" i="2"/>
  <c r="A239" i="2"/>
  <c r="A334" i="2"/>
  <c r="G324" i="2"/>
  <c r="M311" i="2"/>
  <c r="G308" i="2"/>
  <c r="G303" i="2"/>
  <c r="A294" i="2"/>
  <c r="G286" i="2"/>
  <c r="G283" i="2"/>
  <c r="M276" i="2"/>
  <c r="M243" i="2"/>
  <c r="A209" i="2"/>
  <c r="G199" i="2"/>
  <c r="A196" i="2"/>
  <c r="G185" i="2"/>
  <c r="A181" i="2"/>
  <c r="G160" i="2"/>
  <c r="M156" i="2"/>
  <c r="M150" i="2"/>
  <c r="A135" i="2"/>
  <c r="M129" i="2"/>
  <c r="A127" i="2"/>
  <c r="A119" i="2"/>
  <c r="A103" i="2"/>
  <c r="G99" i="2"/>
  <c r="M83" i="2"/>
  <c r="G79" i="2"/>
  <c r="M70" i="2"/>
  <c r="A55" i="2"/>
  <c r="M51" i="2"/>
  <c r="A49" i="2"/>
  <c r="A47" i="2"/>
  <c r="A30" i="2"/>
  <c r="M17" i="2"/>
  <c r="M15" i="2"/>
  <c r="M4" i="2"/>
  <c r="M278" i="2"/>
  <c r="M329" i="2"/>
  <c r="M319" i="2"/>
  <c r="M313" i="2"/>
  <c r="M297" i="2"/>
  <c r="M264" i="2"/>
  <c r="M215" i="2"/>
  <c r="M136" i="2"/>
  <c r="M94" i="2"/>
  <c r="G49" i="2"/>
  <c r="G16" i="2"/>
  <c r="G3" i="2"/>
  <c r="M260" i="2"/>
  <c r="M255" i="2"/>
  <c r="M239" i="2"/>
  <c r="M179" i="2"/>
  <c r="M145" i="2"/>
  <c r="M143" i="2"/>
  <c r="M87" i="2"/>
  <c r="G7" i="2"/>
  <c r="M305" i="2"/>
  <c r="A321" i="2"/>
  <c r="G270" i="2"/>
  <c r="A215" i="2"/>
  <c r="M209" i="2"/>
  <c r="G206" i="2"/>
  <c r="G192" i="2"/>
  <c r="G183" i="2"/>
  <c r="M175" i="2"/>
  <c r="A158" i="2"/>
  <c r="M135" i="2"/>
  <c r="A134" i="2"/>
  <c r="A118" i="2"/>
  <c r="A94" i="2"/>
  <c r="M68" i="2"/>
  <c r="G57" i="2"/>
  <c r="M55" i="2"/>
  <c r="A46" i="2"/>
  <c r="G44" i="2"/>
  <c r="G32" i="2"/>
  <c r="M168" i="2"/>
  <c r="M134" i="2"/>
  <c r="M118" i="2"/>
  <c r="M232" i="2"/>
  <c r="M73" i="2"/>
  <c r="A332" i="2"/>
  <c r="M312" i="2"/>
  <c r="A278" i="2"/>
  <c r="M309" i="2"/>
  <c r="G295" i="2"/>
  <c r="M268" i="2"/>
  <c r="G259" i="2"/>
  <c r="G256" i="2"/>
  <c r="G251" i="2"/>
  <c r="M249" i="2"/>
  <c r="G240" i="2"/>
  <c r="G224" i="2"/>
  <c r="M214" i="2"/>
  <c r="A207" i="2"/>
  <c r="A205" i="2"/>
  <c r="M190" i="2"/>
  <c r="M159" i="2"/>
  <c r="G144" i="2"/>
  <c r="A125" i="2"/>
  <c r="G107" i="2"/>
  <c r="M64" i="2"/>
  <c r="M281" i="2"/>
  <c r="A244" i="2"/>
  <c r="G230" i="2"/>
  <c r="G168" i="2"/>
  <c r="A148" i="2"/>
  <c r="A145" i="2"/>
  <c r="A87" i="2"/>
  <c r="A52" i="2"/>
  <c r="M262" i="2"/>
  <c r="M246" i="2"/>
  <c r="M155" i="2"/>
  <c r="M124" i="2"/>
  <c r="M54" i="2"/>
  <c r="M302" i="2"/>
  <c r="M300" i="2"/>
  <c r="G204" i="2"/>
  <c r="A204" i="2"/>
  <c r="M275" i="2"/>
  <c r="G252" i="2"/>
  <c r="A252" i="2"/>
  <c r="M204" i="2"/>
  <c r="G172" i="2"/>
  <c r="A172" i="2"/>
  <c r="A113" i="2"/>
  <c r="M113" i="2"/>
  <c r="A96" i="2"/>
  <c r="G96" i="2"/>
  <c r="A81" i="2"/>
  <c r="G81" i="2"/>
  <c r="G76" i="2"/>
  <c r="A76" i="2"/>
  <c r="A67" i="2"/>
  <c r="M67" i="2"/>
  <c r="G31" i="2"/>
  <c r="A31" i="2"/>
  <c r="M29" i="2"/>
  <c r="G319" i="2"/>
  <c r="G313" i="2"/>
  <c r="G292" i="2"/>
  <c r="M292" i="2"/>
  <c r="A255" i="2"/>
  <c r="M252" i="2"/>
  <c r="M237" i="2"/>
  <c r="A231" i="2"/>
  <c r="G191" i="2"/>
  <c r="A191" i="2"/>
  <c r="A190" i="2"/>
  <c r="A180" i="2"/>
  <c r="M172" i="2"/>
  <c r="A159" i="2"/>
  <c r="G149" i="2"/>
  <c r="A149" i="2"/>
  <c r="G133" i="2"/>
  <c r="A133" i="2"/>
  <c r="G116" i="2"/>
  <c r="A116" i="2"/>
  <c r="G108" i="2"/>
  <c r="A108" i="2"/>
  <c r="M96" i="2"/>
  <c r="M81" i="2"/>
  <c r="M76" i="2"/>
  <c r="A68" i="2"/>
  <c r="A62" i="2"/>
  <c r="A48" i="2"/>
  <c r="G48" i="2"/>
  <c r="A33" i="2"/>
  <c r="G33" i="2"/>
  <c r="M31" i="2"/>
  <c r="G21" i="2"/>
  <c r="A21" i="2"/>
  <c r="G284" i="2"/>
  <c r="A284" i="2"/>
  <c r="G12" i="2"/>
  <c r="A12" i="2"/>
  <c r="M12" i="2"/>
  <c r="M331" i="2"/>
  <c r="M316" i="2"/>
  <c r="M288" i="2"/>
  <c r="M284" i="2"/>
  <c r="G228" i="2"/>
  <c r="A228" i="2"/>
  <c r="M286" i="2"/>
  <c r="M217" i="2"/>
  <c r="A300" i="2"/>
  <c r="G188" i="2"/>
  <c r="M188" i="2"/>
  <c r="A84" i="2"/>
  <c r="A70" i="2"/>
  <c r="M44" i="2"/>
  <c r="G28" i="2"/>
  <c r="M28" i="2"/>
  <c r="M332" i="2"/>
  <c r="G329" i="2"/>
  <c r="A318" i="2"/>
  <c r="A316" i="2"/>
  <c r="A310" i="2"/>
  <c r="M301" i="2"/>
  <c r="A297" i="2"/>
  <c r="A279" i="2"/>
  <c r="A277" i="2"/>
  <c r="A241" i="2"/>
  <c r="G236" i="2"/>
  <c r="M236" i="2"/>
  <c r="A201" i="2"/>
  <c r="A200" i="2"/>
  <c r="G200" i="2"/>
  <c r="M196" i="2"/>
  <c r="G175" i="2"/>
  <c r="G161" i="2"/>
  <c r="G143" i="2"/>
  <c r="G136" i="2"/>
  <c r="M127" i="2"/>
  <c r="G100" i="2"/>
  <c r="M100" i="2"/>
  <c r="A75" i="2"/>
  <c r="G75" i="2"/>
  <c r="A29" i="2"/>
  <c r="G15" i="2"/>
  <c r="M271" i="2"/>
  <c r="A187" i="2"/>
  <c r="G187" i="2"/>
  <c r="M84" i="2"/>
  <c r="M279" i="2"/>
  <c r="M201" i="2"/>
  <c r="M182" i="2"/>
  <c r="A19" i="2"/>
  <c r="G19" i="2"/>
  <c r="M310" i="2"/>
  <c r="M228" i="2"/>
  <c r="A333" i="2"/>
  <c r="A273" i="2"/>
  <c r="M230" i="2"/>
  <c r="A219" i="2"/>
  <c r="G219" i="2"/>
  <c r="G212" i="2"/>
  <c r="A212" i="2"/>
  <c r="G151" i="2"/>
  <c r="A151" i="2"/>
  <c r="G78" i="2"/>
  <c r="A78" i="2"/>
  <c r="G63" i="2"/>
  <c r="A63" i="2"/>
  <c r="G325" i="2"/>
  <c r="A325" i="2"/>
  <c r="G291" i="2"/>
  <c r="G271" i="2"/>
  <c r="G262" i="2"/>
  <c r="G246" i="2"/>
  <c r="A245" i="2"/>
  <c r="A237" i="2"/>
  <c r="G211" i="2"/>
  <c r="G177" i="2"/>
  <c r="G173" i="2"/>
  <c r="M173" i="2"/>
  <c r="G155" i="2"/>
  <c r="G153" i="2"/>
  <c r="A153" i="2"/>
  <c r="G150" i="2"/>
  <c r="A139" i="2"/>
  <c r="G139" i="2"/>
  <c r="G124" i="2"/>
  <c r="A115" i="2"/>
  <c r="G115" i="2"/>
  <c r="A101" i="2"/>
  <c r="G54" i="2"/>
  <c r="A53" i="2"/>
  <c r="G25" i="2"/>
  <c r="A25" i="2"/>
  <c r="M291" i="2"/>
  <c r="G220" i="2"/>
  <c r="M220" i="2"/>
  <c r="G157" i="2"/>
  <c r="A157" i="2"/>
  <c r="A59" i="2"/>
  <c r="G59" i="2"/>
  <c r="M333" i="2"/>
  <c r="M318" i="2"/>
  <c r="M241" i="2"/>
  <c r="M163" i="2"/>
  <c r="A131" i="2"/>
  <c r="G131" i="2"/>
  <c r="M111" i="2"/>
  <c r="G36" i="2"/>
  <c r="M36" i="2"/>
  <c r="M27" i="2"/>
  <c r="M295" i="2"/>
  <c r="A302" i="2"/>
  <c r="A272" i="2"/>
  <c r="G272" i="2"/>
  <c r="M263" i="2"/>
  <c r="A177" i="2"/>
  <c r="A120" i="2"/>
  <c r="G120" i="2"/>
  <c r="G331" i="2"/>
  <c r="M325" i="2"/>
  <c r="G312" i="2"/>
  <c r="G288" i="2"/>
  <c r="G269" i="2"/>
  <c r="M269" i="2"/>
  <c r="M244" i="2"/>
  <c r="G223" i="2"/>
  <c r="A223" i="2"/>
  <c r="A195" i="2"/>
  <c r="M195" i="2"/>
  <c r="G182" i="2"/>
  <c r="G163" i="2"/>
  <c r="M153" i="2"/>
  <c r="M148" i="2"/>
  <c r="M139" i="2"/>
  <c r="G126" i="2"/>
  <c r="M115" i="2"/>
  <c r="G111" i="2"/>
  <c r="G97" i="2"/>
  <c r="A97" i="2"/>
  <c r="G92" i="2"/>
  <c r="M92" i="2"/>
  <c r="A72" i="2"/>
  <c r="G72" i="2"/>
  <c r="M52" i="2"/>
  <c r="G45" i="2"/>
  <c r="M45" i="2"/>
  <c r="G39" i="2"/>
  <c r="G27" i="2"/>
  <c r="M25" i="2"/>
  <c r="G264" i="2"/>
  <c r="G249" i="2"/>
  <c r="G243" i="2"/>
  <c r="G179" i="2"/>
  <c r="G137" i="2"/>
  <c r="M132" i="2"/>
  <c r="G112" i="2"/>
  <c r="M109" i="2"/>
  <c r="G83" i="2"/>
  <c r="M60" i="2"/>
  <c r="G51" i="2"/>
  <c r="G40" i="2"/>
  <c r="M20" i="2"/>
  <c r="G8" i="2"/>
  <c r="A184" i="2"/>
  <c r="G184" i="2"/>
  <c r="A43" i="2"/>
  <c r="G43" i="2"/>
  <c r="G257" i="2"/>
  <c r="A257" i="2"/>
  <c r="M208" i="2"/>
  <c r="G165" i="2"/>
  <c r="A165" i="2"/>
  <c r="M165" i="2"/>
  <c r="G141" i="2"/>
  <c r="A141" i="2"/>
  <c r="A11" i="2"/>
  <c r="G11" i="2"/>
  <c r="M141" i="2"/>
  <c r="A123" i="2"/>
  <c r="G123" i="2"/>
  <c r="G289" i="2"/>
  <c r="A289" i="2"/>
  <c r="G285" i="2"/>
  <c r="A285" i="2"/>
  <c r="M285" i="2"/>
  <c r="A267" i="2"/>
  <c r="G267" i="2"/>
  <c r="G261" i="2"/>
  <c r="A261" i="2"/>
  <c r="G195" i="2"/>
  <c r="G154" i="2"/>
  <c r="A154" i="2"/>
  <c r="A152" i="2"/>
  <c r="G152" i="2"/>
  <c r="G18" i="2"/>
  <c r="A18" i="2"/>
  <c r="M18" i="2"/>
  <c r="G322" i="2"/>
  <c r="A322" i="2"/>
  <c r="M322" i="2"/>
  <c r="A128" i="2"/>
  <c r="G128" i="2"/>
  <c r="G98" i="2"/>
  <c r="A98" i="2"/>
  <c r="M98" i="2"/>
  <c r="A280" i="2"/>
  <c r="G280" i="2"/>
  <c r="G274" i="2"/>
  <c r="A274" i="2"/>
  <c r="G225" i="2"/>
  <c r="A225" i="2"/>
  <c r="A203" i="2"/>
  <c r="G203" i="2"/>
  <c r="G197" i="2"/>
  <c r="A197" i="2"/>
  <c r="M184" i="2"/>
  <c r="M128" i="2"/>
  <c r="G106" i="2"/>
  <c r="A106" i="2"/>
  <c r="A104" i="2"/>
  <c r="G104" i="2"/>
  <c r="G65" i="2"/>
  <c r="A65" i="2"/>
  <c r="M43" i="2"/>
  <c r="A299" i="2"/>
  <c r="G299" i="2"/>
  <c r="G293" i="2"/>
  <c r="A293" i="2"/>
  <c r="M280" i="2"/>
  <c r="M274" i="2"/>
  <c r="G227" i="2"/>
  <c r="M225" i="2"/>
  <c r="G208" i="2"/>
  <c r="M203" i="2"/>
  <c r="M197" i="2"/>
  <c r="G113" i="2"/>
  <c r="M106" i="2"/>
  <c r="M104" i="2"/>
  <c r="G85" i="2"/>
  <c r="A85" i="2"/>
  <c r="M85" i="2"/>
  <c r="G67" i="2"/>
  <c r="M65" i="2"/>
  <c r="A56" i="2"/>
  <c r="G56" i="2"/>
  <c r="G50" i="2"/>
  <c r="A50" i="2"/>
  <c r="G9" i="2"/>
  <c r="A9" i="2"/>
  <c r="G5" i="2"/>
  <c r="A5" i="2"/>
  <c r="M5" i="2"/>
  <c r="G304" i="2"/>
  <c r="M299" i="2"/>
  <c r="M293" i="2"/>
  <c r="A216" i="2"/>
  <c r="G216" i="2"/>
  <c r="G210" i="2"/>
  <c r="A210" i="2"/>
  <c r="G89" i="2"/>
  <c r="A89" i="2"/>
  <c r="G69" i="2"/>
  <c r="A69" i="2"/>
  <c r="M56" i="2"/>
  <c r="M50" i="2"/>
  <c r="M9" i="2"/>
  <c r="G330" i="2"/>
  <c r="A330" i="2"/>
  <c r="A328" i="2"/>
  <c r="G328" i="2"/>
  <c r="G178" i="2"/>
  <c r="A178" i="2"/>
  <c r="M176" i="2"/>
  <c r="G130" i="2"/>
  <c r="A130" i="2"/>
  <c r="G26" i="2"/>
  <c r="A26" i="2"/>
  <c r="A24" i="2"/>
  <c r="G24" i="2"/>
  <c r="G306" i="2"/>
  <c r="A306" i="2"/>
  <c r="G298" i="2"/>
  <c r="A298" i="2"/>
  <c r="M298" i="2"/>
  <c r="A235" i="2"/>
  <c r="G235" i="2"/>
  <c r="G229" i="2"/>
  <c r="A229" i="2"/>
  <c r="G169" i="2"/>
  <c r="A169" i="2"/>
  <c r="A147" i="2"/>
  <c r="G147" i="2"/>
  <c r="M304" i="2"/>
  <c r="M257" i="2"/>
  <c r="M147" i="2"/>
  <c r="G117" i="2"/>
  <c r="A117" i="2"/>
  <c r="A91" i="2"/>
  <c r="G91" i="2"/>
  <c r="A80" i="2"/>
  <c r="G80" i="2"/>
  <c r="G74" i="2"/>
  <c r="A74" i="2"/>
  <c r="M74" i="2"/>
  <c r="G37" i="2"/>
  <c r="A37" i="2"/>
  <c r="M37" i="2"/>
  <c r="G13" i="2"/>
  <c r="A13" i="2"/>
  <c r="M11" i="2"/>
  <c r="A323" i="2"/>
  <c r="G323" i="2"/>
  <c r="G317" i="2"/>
  <c r="A317" i="2"/>
  <c r="A248" i="2"/>
  <c r="G248" i="2"/>
  <c r="G242" i="2"/>
  <c r="A242" i="2"/>
  <c r="G193" i="2"/>
  <c r="A193" i="2"/>
  <c r="G176" i="2"/>
  <c r="A171" i="2"/>
  <c r="G171" i="2"/>
  <c r="M123" i="2"/>
  <c r="M117" i="2"/>
  <c r="G93" i="2"/>
  <c r="A93" i="2"/>
  <c r="M91" i="2"/>
  <c r="M80" i="2"/>
  <c r="G41" i="2"/>
  <c r="A41" i="2"/>
  <c r="M13" i="2"/>
  <c r="G266" i="2"/>
  <c r="A266" i="2"/>
  <c r="G234" i="2"/>
  <c r="A234" i="2"/>
  <c r="G202" i="2"/>
  <c r="A202" i="2"/>
  <c r="G146" i="2"/>
  <c r="A146" i="2"/>
  <c r="G122" i="2"/>
  <c r="A122" i="2"/>
  <c r="M266" i="2"/>
  <c r="M253" i="2"/>
  <c r="M234" i="2"/>
  <c r="M221" i="2"/>
  <c r="M202" i="2"/>
  <c r="M189" i="2"/>
  <c r="G170" i="2"/>
  <c r="A170" i="2"/>
  <c r="M146" i="2"/>
  <c r="M122" i="2"/>
  <c r="G90" i="2"/>
  <c r="A90" i="2"/>
  <c r="G64" i="2"/>
  <c r="M61" i="2"/>
  <c r="G42" i="2"/>
  <c r="A42" i="2"/>
  <c r="G10" i="2"/>
  <c r="A10" i="2"/>
  <c r="G290" i="2"/>
  <c r="A290" i="2"/>
  <c r="G226" i="2"/>
  <c r="A226" i="2"/>
  <c r="G66" i="2"/>
  <c r="A66" i="2"/>
  <c r="G314" i="2"/>
  <c r="A314" i="2"/>
  <c r="M290" i="2"/>
  <c r="M277" i="2"/>
  <c r="M245" i="2"/>
  <c r="M226" i="2"/>
  <c r="M213" i="2"/>
  <c r="M181" i="2"/>
  <c r="G162" i="2"/>
  <c r="A162" i="2"/>
  <c r="G138" i="2"/>
  <c r="A138" i="2"/>
  <c r="G114" i="2"/>
  <c r="A114" i="2"/>
  <c r="M77" i="2"/>
  <c r="M66" i="2"/>
  <c r="M53" i="2"/>
  <c r="G34" i="2"/>
  <c r="A34" i="2"/>
  <c r="G258" i="2"/>
  <c r="A258" i="2"/>
  <c r="G194" i="2"/>
  <c r="A194" i="2"/>
  <c r="M88" i="2"/>
  <c r="M40" i="2"/>
  <c r="G282" i="2"/>
  <c r="A282" i="2"/>
  <c r="A253" i="2"/>
  <c r="G250" i="2"/>
  <c r="A250" i="2"/>
  <c r="A221" i="2"/>
  <c r="G218" i="2"/>
  <c r="A218" i="2"/>
  <c r="A189" i="2"/>
  <c r="G186" i="2"/>
  <c r="A186" i="2"/>
  <c r="M162" i="2"/>
  <c r="M149" i="2"/>
  <c r="M138" i="2"/>
  <c r="M125" i="2"/>
  <c r="M114" i="2"/>
  <c r="M101" i="2"/>
  <c r="G82" i="2"/>
  <c r="A82" i="2"/>
  <c r="A61" i="2"/>
  <c r="G58" i="2"/>
  <c r="A58" i="2"/>
  <c r="M34" i="2"/>
  <c r="M21" i="2"/>
  <c r="H2" i="2"/>
  <c r="R128" i="1" l="1"/>
  <c r="Q128" i="1"/>
  <c r="P128" i="1"/>
  <c r="O128" i="1"/>
  <c r="T13" i="1" l="1"/>
  <c r="T12" i="1"/>
  <c r="T14" i="1"/>
  <c r="U12" i="1"/>
  <c r="L2" i="2" l="1"/>
  <c r="K2" i="2"/>
  <c r="I2" i="2"/>
  <c r="J2" i="2"/>
  <c r="F2" i="2" l="1"/>
  <c r="E2" i="2"/>
  <c r="D2" i="2"/>
  <c r="C2" i="2"/>
  <c r="G2" i="2" l="1"/>
  <c r="M2" i="2"/>
  <c r="B2" i="2"/>
  <c r="A2" i="2"/>
</calcChain>
</file>

<file path=xl/sharedStrings.xml><?xml version="1.0" encoding="utf-8"?>
<sst xmlns="http://schemas.openxmlformats.org/spreadsheetml/2006/main" count="975" uniqueCount="356">
  <si>
    <t>Name</t>
  </si>
  <si>
    <t>Length</t>
  </si>
  <si>
    <t>Width</t>
  </si>
  <si>
    <t>QTY</t>
  </si>
  <si>
    <t>Cell:</t>
  </si>
  <si>
    <t>Email:</t>
  </si>
  <si>
    <t>Quantity</t>
  </si>
  <si>
    <t>Notes</t>
  </si>
  <si>
    <t>Can Rotate (0 = No / 1 = Yes / 2 = Same As Material)</t>
  </si>
  <si>
    <t>Material</t>
  </si>
  <si>
    <t>Edging Length 1</t>
  </si>
  <si>
    <t>Edging Length 2</t>
  </si>
  <si>
    <t>Edging Width 1</t>
  </si>
  <si>
    <t>Edging Width 2</t>
  </si>
  <si>
    <t>Include Edging Thickness</t>
  </si>
  <si>
    <t>Note 1</t>
  </si>
  <si>
    <t>Note 2</t>
  </si>
  <si>
    <t>Note 3</t>
  </si>
  <si>
    <t>Note 4</t>
  </si>
  <si>
    <t>Group</t>
  </si>
  <si>
    <t>Report Tags</t>
  </si>
  <si>
    <t>Type</t>
  </si>
  <si>
    <t>Company:</t>
  </si>
  <si>
    <t>Date:</t>
  </si>
  <si>
    <t>Glass Cut</t>
  </si>
  <si>
    <t>Lattice</t>
  </si>
  <si>
    <t>Carpenter:</t>
  </si>
  <si>
    <t>Job Ref:</t>
  </si>
  <si>
    <t>African Wenge</t>
  </si>
  <si>
    <t>AfriWen</t>
  </si>
  <si>
    <t>Linear</t>
  </si>
  <si>
    <t>Peen</t>
  </si>
  <si>
    <t>American Walnut</t>
  </si>
  <si>
    <t>AmeWal</t>
  </si>
  <si>
    <t>Austrian Oak</t>
  </si>
  <si>
    <t>AusOak</t>
  </si>
  <si>
    <t>Alpine</t>
  </si>
  <si>
    <t>Text</t>
  </si>
  <si>
    <t>Balsa</t>
  </si>
  <si>
    <t>Bavarian Beech</t>
  </si>
  <si>
    <t>BavBee</t>
  </si>
  <si>
    <t>Ashwood</t>
  </si>
  <si>
    <t>Executive</t>
  </si>
  <si>
    <t>Beech</t>
  </si>
  <si>
    <t>Black Cherry</t>
  </si>
  <si>
    <t>BlaChe</t>
  </si>
  <si>
    <t>Bodensee Cherry</t>
  </si>
  <si>
    <t>BodChe</t>
  </si>
  <si>
    <t>BroMas</t>
  </si>
  <si>
    <t>Burgan Mahogony</t>
  </si>
  <si>
    <t>BurMah</t>
  </si>
  <si>
    <t>Burnt Oak</t>
  </si>
  <si>
    <t>BurOak</t>
  </si>
  <si>
    <t>Cadbury Oak</t>
  </si>
  <si>
    <t>CadOak</t>
  </si>
  <si>
    <t>Canadian Maple</t>
  </si>
  <si>
    <t>CanMap</t>
  </si>
  <si>
    <t>Cappuccino</t>
  </si>
  <si>
    <t>Cappuc</t>
  </si>
  <si>
    <t>Cherry Royale</t>
  </si>
  <si>
    <t>CheRoy</t>
  </si>
  <si>
    <t>Coimbra</t>
  </si>
  <si>
    <t>Coimbr</t>
  </si>
  <si>
    <t>ComChi</t>
  </si>
  <si>
    <t>Drift Wood</t>
  </si>
  <si>
    <t>DriWoo</t>
  </si>
  <si>
    <t>Duke Mahogony</t>
  </si>
  <si>
    <t>DukMah</t>
  </si>
  <si>
    <t>Ebony</t>
  </si>
  <si>
    <t>Enya Walnut</t>
  </si>
  <si>
    <t>EnyWal</t>
  </si>
  <si>
    <t>Espresso</t>
  </si>
  <si>
    <t>Espres</t>
  </si>
  <si>
    <t>Etimo</t>
  </si>
  <si>
    <t>Folkstone Grey</t>
  </si>
  <si>
    <t>FolGre</t>
  </si>
  <si>
    <t>French Walnut</t>
  </si>
  <si>
    <t>FreWal</t>
  </si>
  <si>
    <t>Harvard Cherry</t>
  </si>
  <si>
    <t>HarChe</t>
  </si>
  <si>
    <t>Iceburg White</t>
  </si>
  <si>
    <t>IceWhi</t>
  </si>
  <si>
    <t>Indian Ebony</t>
  </si>
  <si>
    <t>IndEbo</t>
  </si>
  <si>
    <t>Laricina</t>
  </si>
  <si>
    <t>Larici</t>
  </si>
  <si>
    <t>Light Cherry</t>
  </si>
  <si>
    <t>LigChe</t>
  </si>
  <si>
    <t>Lunar Ash</t>
  </si>
  <si>
    <t>LunAsh</t>
  </si>
  <si>
    <t>MDF</t>
  </si>
  <si>
    <t>Medium Cream</t>
  </si>
  <si>
    <t>MedCre</t>
  </si>
  <si>
    <t>Memphis Cherry</t>
  </si>
  <si>
    <t>MemChe</t>
  </si>
  <si>
    <t>Monument Oak</t>
  </si>
  <si>
    <t>MonOak</t>
  </si>
  <si>
    <t>Mozambique Wenge</t>
  </si>
  <si>
    <t>MozWen</t>
  </si>
  <si>
    <t>Natural Oak</t>
  </si>
  <si>
    <t>NatOak</t>
  </si>
  <si>
    <t>NovChi</t>
  </si>
  <si>
    <t>Plum Tree</t>
  </si>
  <si>
    <t>PluTre</t>
  </si>
  <si>
    <t>Plywood</t>
  </si>
  <si>
    <t>PlyWoo</t>
  </si>
  <si>
    <t>Pure White</t>
  </si>
  <si>
    <t>PurWhi</t>
  </si>
  <si>
    <t>Red Alder</t>
  </si>
  <si>
    <t>RedAld</t>
  </si>
  <si>
    <t>Royal Cherry</t>
  </si>
  <si>
    <t>RoyChe</t>
  </si>
  <si>
    <t>Royal Mahogony</t>
  </si>
  <si>
    <t>RoyMah</t>
  </si>
  <si>
    <t>Shale Oak</t>
  </si>
  <si>
    <t>ShaOak</t>
  </si>
  <si>
    <t>Silver Acacia</t>
  </si>
  <si>
    <t>SilAca</t>
  </si>
  <si>
    <t>Silver</t>
  </si>
  <si>
    <t>Smoked Cedar</t>
  </si>
  <si>
    <t>SmoCed</t>
  </si>
  <si>
    <t>Sonoma Oak</t>
  </si>
  <si>
    <t>SonOak</t>
  </si>
  <si>
    <t>Storm Grey</t>
  </si>
  <si>
    <t>StoGre</t>
  </si>
  <si>
    <t>Summer Oak</t>
  </si>
  <si>
    <t>SumOak</t>
  </si>
  <si>
    <t>Super Black</t>
  </si>
  <si>
    <t>SupBla</t>
  </si>
  <si>
    <t>Supreme White</t>
  </si>
  <si>
    <t>SpmWhi</t>
  </si>
  <si>
    <t>Super White</t>
  </si>
  <si>
    <t>SupWhi</t>
  </si>
  <si>
    <t>Vancouver Maple</t>
  </si>
  <si>
    <t>VanMap</t>
  </si>
  <si>
    <t>Venza Oak</t>
  </si>
  <si>
    <t>VenOak</t>
  </si>
  <si>
    <t>Verzaska Oak</t>
  </si>
  <si>
    <t>VerOak</t>
  </si>
  <si>
    <t>Washed Shale</t>
  </si>
  <si>
    <t>WasSha</t>
  </si>
  <si>
    <t>WhiMas</t>
  </si>
  <si>
    <t>Windsor Cherry</t>
  </si>
  <si>
    <t>WinChe</t>
  </si>
  <si>
    <t>Windsor Grey</t>
  </si>
  <si>
    <t>WinGre</t>
  </si>
  <si>
    <t>Wisconson Walnut</t>
  </si>
  <si>
    <t>WisWal</t>
  </si>
  <si>
    <t>AfriWen-Lin</t>
  </si>
  <si>
    <t>AfriWen-Peen</t>
  </si>
  <si>
    <t>AmeWal-Lin</t>
  </si>
  <si>
    <t>AmeWal-Peen</t>
  </si>
  <si>
    <t>AusOak-Alp</t>
  </si>
  <si>
    <t>AusOak-Text</t>
  </si>
  <si>
    <t>Balsa-Alp</t>
  </si>
  <si>
    <t>Balsa-Text</t>
  </si>
  <si>
    <t>BavBee-Ash</t>
  </si>
  <si>
    <t>BavBee-Exe</t>
  </si>
  <si>
    <t>Beech-Alp</t>
  </si>
  <si>
    <t>Beech-Text</t>
  </si>
  <si>
    <t>BlaChe-Peen</t>
  </si>
  <si>
    <t>BodChe-Ash</t>
  </si>
  <si>
    <t>BodChe-Peen</t>
  </si>
  <si>
    <t>BurMah-Lin</t>
  </si>
  <si>
    <t>BurMah-Peen</t>
  </si>
  <si>
    <t>BurOak-Alp</t>
  </si>
  <si>
    <t>BurOak-Text</t>
  </si>
  <si>
    <t>CadOak-Lin</t>
  </si>
  <si>
    <t>CadOak-Peen</t>
  </si>
  <si>
    <t>CanMap-Alp</t>
  </si>
  <si>
    <t>CanMap-Text</t>
  </si>
  <si>
    <t>CheRoy-Alp</t>
  </si>
  <si>
    <t>CheRoy-Text</t>
  </si>
  <si>
    <t>DriWoo-Alp</t>
  </si>
  <si>
    <t>DukMah-Ash</t>
  </si>
  <si>
    <t>DukMah-Exe</t>
  </si>
  <si>
    <t>Ebony-Alp</t>
  </si>
  <si>
    <t>Ebony-Text</t>
  </si>
  <si>
    <t>EnyWal-Lin</t>
  </si>
  <si>
    <t>EnyWal-Peen</t>
  </si>
  <si>
    <t>Etimo-Lin</t>
  </si>
  <si>
    <t>Etimo-Peen</t>
  </si>
  <si>
    <t>FolGre-Lin</t>
  </si>
  <si>
    <t>FolGre-Peen</t>
  </si>
  <si>
    <t>FreWal-Alp</t>
  </si>
  <si>
    <t>FreWal-Text</t>
  </si>
  <si>
    <t>HarChe-Lin</t>
  </si>
  <si>
    <t>HarChe-Peen</t>
  </si>
  <si>
    <t>IceWhi-Lin</t>
  </si>
  <si>
    <t>IceWhi-Peen</t>
  </si>
  <si>
    <t>IndEbo-Alp</t>
  </si>
  <si>
    <t>IndEbo-Text</t>
  </si>
  <si>
    <t>LigChe-Alp</t>
  </si>
  <si>
    <t>LigChe-Text</t>
  </si>
  <si>
    <t>LunAsh-Alp</t>
  </si>
  <si>
    <t>LunAsh-Text</t>
  </si>
  <si>
    <t>MedCre-Alp</t>
  </si>
  <si>
    <t>MedCre-Lin</t>
  </si>
  <si>
    <t>MedCre-Peen</t>
  </si>
  <si>
    <t>MedCre-Text</t>
  </si>
  <si>
    <t>MemChe-Alp</t>
  </si>
  <si>
    <t>MemChe-Text</t>
  </si>
  <si>
    <t>MonOak-Lin</t>
  </si>
  <si>
    <t>MonOak-Peen</t>
  </si>
  <si>
    <t>MozWen-Alp</t>
  </si>
  <si>
    <t>MozWen-Text</t>
  </si>
  <si>
    <t>NatOak-Alp</t>
  </si>
  <si>
    <t>NatOak-Ash</t>
  </si>
  <si>
    <t>NatOak-Exe</t>
  </si>
  <si>
    <t>NatOak-Text</t>
  </si>
  <si>
    <t>PluTre-Alp</t>
  </si>
  <si>
    <t>PluTre-Text</t>
  </si>
  <si>
    <t>PurWhi-Alp</t>
  </si>
  <si>
    <t>PurWhi-Text</t>
  </si>
  <si>
    <t>RedAld-Ash</t>
  </si>
  <si>
    <t>RedAld-Exe</t>
  </si>
  <si>
    <t>RoyChe-Ash</t>
  </si>
  <si>
    <t>RoyChe-Exe</t>
  </si>
  <si>
    <t>RoyMah-Alp</t>
  </si>
  <si>
    <t>RoyMah-Text</t>
  </si>
  <si>
    <t>ShaOak-Peen</t>
  </si>
  <si>
    <t>SilAca-Alp</t>
  </si>
  <si>
    <t>SilAca-Text</t>
  </si>
  <si>
    <t>Silver-Peen</t>
  </si>
  <si>
    <t>SmoCed-Alp</t>
  </si>
  <si>
    <t>SmoCed-Text</t>
  </si>
  <si>
    <t>SonOak-Alp</t>
  </si>
  <si>
    <t>StoGre-Peen</t>
  </si>
  <si>
    <t>SumOak-Lin</t>
  </si>
  <si>
    <t>SumOak-Peen</t>
  </si>
  <si>
    <t>SupBla-Lin</t>
  </si>
  <si>
    <t>SupBla-Peen</t>
  </si>
  <si>
    <t>SpmWhi-Alp</t>
  </si>
  <si>
    <t>SupWhi-Peen</t>
  </si>
  <si>
    <t>VanMap-Ash</t>
  </si>
  <si>
    <t>VanMap-Exe</t>
  </si>
  <si>
    <t>VenOak-Peen</t>
  </si>
  <si>
    <t>VerOak-Lin</t>
  </si>
  <si>
    <t>VerOak-Peen</t>
  </si>
  <si>
    <t>WasSha-Alp</t>
  </si>
  <si>
    <t>WasSha-Text</t>
  </si>
  <si>
    <t>WinChe-Peen</t>
  </si>
  <si>
    <t>WinGre-Alp</t>
  </si>
  <si>
    <t>WinGre-Text</t>
  </si>
  <si>
    <t>WisWal-Lin</t>
  </si>
  <si>
    <t>WisWal-Peen</t>
  </si>
  <si>
    <t>Brushed Aluminium</t>
  </si>
  <si>
    <t>BruAlu</t>
  </si>
  <si>
    <t>Cappucino-Lin</t>
  </si>
  <si>
    <t>Cappucino-Peen</t>
  </si>
  <si>
    <t>Coimbra-Lin</t>
  </si>
  <si>
    <t>Coimbra-Peen</t>
  </si>
  <si>
    <t>Espresso-Lin</t>
  </si>
  <si>
    <t>Espresso-Peen</t>
  </si>
  <si>
    <t>Laricina-Alp</t>
  </si>
  <si>
    <t>Laricina-Text</t>
  </si>
  <si>
    <t>Full name</t>
  </si>
  <si>
    <t>Abbreviation</t>
  </si>
  <si>
    <t>White Masonite</t>
  </si>
  <si>
    <t>Brown Masonite</t>
  </si>
  <si>
    <t>Commercial Chipboard</t>
  </si>
  <si>
    <t>Novobronze Chipboard</t>
  </si>
  <si>
    <t>Superwood MDF</t>
  </si>
  <si>
    <t>Full Name</t>
  </si>
  <si>
    <t>Door</t>
  </si>
  <si>
    <t>Kitchen</t>
  </si>
  <si>
    <t>BIC</t>
  </si>
  <si>
    <t>Corner Unit</t>
  </si>
  <si>
    <t>Bedroom</t>
  </si>
  <si>
    <t>Lattices</t>
  </si>
  <si>
    <t>Hinge Holes</t>
  </si>
  <si>
    <t>m2</t>
  </si>
  <si>
    <t>Colour</t>
  </si>
  <si>
    <t>Carpenter Cell:</t>
  </si>
  <si>
    <r>
      <t xml:space="preserve">L </t>
    </r>
    <r>
      <rPr>
        <b/>
        <sz val="10"/>
        <color theme="1"/>
        <rFont val="Calibri"/>
        <family val="2"/>
      </rPr>
      <t>ᵃ</t>
    </r>
  </si>
  <si>
    <r>
      <t xml:space="preserve">W </t>
    </r>
    <r>
      <rPr>
        <b/>
        <sz val="10"/>
        <color theme="1"/>
        <rFont val="Calibri"/>
        <family val="2"/>
      </rPr>
      <t>ᵇ</t>
    </r>
  </si>
  <si>
    <t>NB!!! Only FINAL SIZES. Grain normally follows the Length (Height) unless different as per sample!!!</t>
  </si>
  <si>
    <t>Board Cutting Form</t>
  </si>
  <si>
    <r>
      <rPr>
        <b/>
        <sz val="10"/>
        <color theme="1"/>
        <rFont val="Calibri"/>
        <family val="2"/>
        <scheme val="minor"/>
      </rPr>
      <t>Notes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(will be printed on panel label - optional)</t>
    </r>
  </si>
  <si>
    <r>
      <rPr>
        <b/>
        <sz val="10"/>
        <color theme="1"/>
        <rFont val="Calibri"/>
        <family val="2"/>
        <scheme val="minor"/>
      </rPr>
      <t>Board Colour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(please also specify finish - Linear or Peen etc)</t>
    </r>
  </si>
  <si>
    <t>Glass Cut Outs</t>
  </si>
  <si>
    <t>Extra Services</t>
  </si>
  <si>
    <r>
      <t xml:space="preserve">Length </t>
    </r>
    <r>
      <rPr>
        <b/>
        <sz val="10"/>
        <color theme="1"/>
        <rFont val="Calibri"/>
        <family val="2"/>
      </rPr>
      <t>ᵃ (Final Size)</t>
    </r>
  </si>
  <si>
    <r>
      <t xml:space="preserve">Width </t>
    </r>
    <r>
      <rPr>
        <b/>
        <sz val="10"/>
        <color theme="1"/>
        <rFont val="Calibri"/>
        <family val="2"/>
      </rPr>
      <t>ᵇ (Final Size)</t>
    </r>
  </si>
  <si>
    <t xml:space="preserve"> Board Details</t>
  </si>
  <si>
    <t>Edge Details</t>
  </si>
  <si>
    <t>mm</t>
  </si>
  <si>
    <t>Colour and Thickness</t>
  </si>
  <si>
    <r>
      <t>Along L</t>
    </r>
    <r>
      <rPr>
        <b/>
        <sz val="8"/>
        <color theme="1"/>
        <rFont val="Calibri"/>
        <family val="2"/>
      </rPr>
      <t>ᵃ or Wᵇ</t>
    </r>
  </si>
  <si>
    <t>Total QTY</t>
  </si>
  <si>
    <t>Per Door QTY</t>
  </si>
  <si>
    <t>Sides to be Edged</t>
  </si>
  <si>
    <t>Edge Details for Panels</t>
  </si>
  <si>
    <t>Specific Profile (Classic, Tudor etc.)</t>
  </si>
  <si>
    <t>Wrap or Raw MDF and Chipboard Details</t>
  </si>
  <si>
    <t>Light Shield</t>
  </si>
  <si>
    <t>Scotia</t>
  </si>
  <si>
    <t>Customer Name:</t>
  </si>
  <si>
    <t>Delivery yes/no:</t>
  </si>
  <si>
    <t>Delivery Address:(please include: street number, street, suburb, town, province)</t>
  </si>
  <si>
    <t>Colour and Type</t>
  </si>
  <si>
    <t>Shaker</t>
  </si>
  <si>
    <t>Quaker</t>
  </si>
  <si>
    <t>Euro Square</t>
  </si>
  <si>
    <t>Std Edge Profile</t>
  </si>
  <si>
    <t>Square</t>
  </si>
  <si>
    <t>Modern</t>
  </si>
  <si>
    <t>Classic</t>
  </si>
  <si>
    <t>Colonial</t>
  </si>
  <si>
    <t>Double Colonial</t>
  </si>
  <si>
    <t>Tudor</t>
  </si>
  <si>
    <t>Gable</t>
  </si>
  <si>
    <t>Wabble</t>
  </si>
  <si>
    <t>Bevel</t>
  </si>
  <si>
    <t>Bevel 45</t>
  </si>
  <si>
    <t>Regal</t>
  </si>
  <si>
    <t>Bullnose X4</t>
  </si>
  <si>
    <t>Momo Outside Profile</t>
  </si>
  <si>
    <t>Momo</t>
  </si>
  <si>
    <t>Ethnic</t>
  </si>
  <si>
    <t>Diamond</t>
  </si>
  <si>
    <t>Chokka</t>
  </si>
  <si>
    <t>Shaker Square</t>
  </si>
  <si>
    <t>Shaker Farmstyle</t>
  </si>
  <si>
    <t>Shaker Farmhouse</t>
  </si>
  <si>
    <t>Quaker Farmstyle</t>
  </si>
  <si>
    <t>Wedge</t>
  </si>
  <si>
    <t>Colour and Finosh</t>
  </si>
  <si>
    <t>0.4mm, 1mm or wrap</t>
  </si>
  <si>
    <t>Generic Profile or Type of Panel</t>
  </si>
  <si>
    <t>Pr-Standard</t>
  </si>
  <si>
    <t>Pr-Proper Shaker</t>
  </si>
  <si>
    <t>Pr-Quaker</t>
  </si>
  <si>
    <t>Pr-Deep Cut</t>
  </si>
  <si>
    <t>Pr-Euro Square</t>
  </si>
  <si>
    <t>Pnl-MDF-16mm-S/F</t>
  </si>
  <si>
    <t>Pnl-MDF-16mm-D/F</t>
  </si>
  <si>
    <t>Pnl-MDF-6mm-S/F</t>
  </si>
  <si>
    <t>Pnl-MDF-6mm-D/F</t>
  </si>
  <si>
    <t>Pnl-Ply-3mm-S/F</t>
  </si>
  <si>
    <t>Pnl-Ply-3mm-D/F</t>
  </si>
  <si>
    <t>Pnl-Chip-16mm-S/F</t>
  </si>
  <si>
    <t>Pnl-Chip-16mm-D/F</t>
  </si>
  <si>
    <t>Door-Lattice</t>
  </si>
  <si>
    <t>Wrap and Profiled Material Form</t>
  </si>
  <si>
    <t>Glass Cuts</t>
  </si>
  <si>
    <t>0.4mm Edge Qty</t>
  </si>
  <si>
    <t>1mm Edge Qty</t>
  </si>
  <si>
    <t>Special Notes</t>
  </si>
  <si>
    <t>Wrap Quantity Summary</t>
  </si>
  <si>
    <t>Qty</t>
  </si>
  <si>
    <t>Square Metre</t>
  </si>
  <si>
    <t>Metres</t>
  </si>
  <si>
    <t>Total</t>
  </si>
  <si>
    <t>Carpenter Email:</t>
  </si>
  <si>
    <t>Item: Door, Lattice, Panels, Light Shield or Scotia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</si>
</sst>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,###,###"/>
    <numFmt numFmtId="165" formatCode="\(000\)000\-0000"/>
    <numFmt numFmtId="166" formatCode="0.0"/>
    <numFmt numFmtId="167" formatCode="[$-F800]dddd\,\ mmmm\ dd\,\ yyyy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Fill="1" applyProtection="1"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 applyProtection="1">
      <protection hidden="1"/>
    </xf>
    <xf numFmtId="2" fontId="2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center" vertical="center" wrapText="1"/>
      <protection hidden="1"/>
    </xf>
    <xf numFmtId="2" fontId="3" fillId="0" borderId="11" xfId="0" applyNumberFormat="1" applyFont="1" applyFill="1" applyBorder="1" applyAlignment="1" applyProtection="1">
      <alignment vertical="center"/>
      <protection hidden="1"/>
    </xf>
    <xf numFmtId="0" fontId="6" fillId="0" borderId="13" xfId="0" applyFont="1" applyFill="1" applyBorder="1" applyAlignment="1" applyProtection="1">
      <alignment horizontal="center"/>
      <protection locked="0" hidden="1"/>
    </xf>
    <xf numFmtId="0" fontId="6" fillId="0" borderId="14" xfId="0" applyFont="1" applyFill="1" applyBorder="1" applyAlignment="1" applyProtection="1">
      <alignment horizontal="center"/>
      <protection locked="0" hidden="1"/>
    </xf>
    <xf numFmtId="1" fontId="6" fillId="0" borderId="17" xfId="0" applyNumberFormat="1" applyFont="1" applyFill="1" applyBorder="1" applyAlignment="1" applyProtection="1">
      <alignment horizontal="center"/>
      <protection locked="0" hidden="1"/>
    </xf>
    <xf numFmtId="1" fontId="6" fillId="0" borderId="22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64" fontId="6" fillId="2" borderId="12" xfId="0" applyNumberFormat="1" applyFont="1" applyFill="1" applyBorder="1" applyAlignment="1" applyProtection="1">
      <alignment horizontal="center"/>
      <protection locked="0"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Protection="1">
      <protection hidden="1"/>
    </xf>
    <xf numFmtId="1" fontId="2" fillId="0" borderId="0" xfId="0" applyNumberFormat="1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23" xfId="0" applyFont="1" applyFill="1" applyBorder="1" applyProtection="1">
      <protection hidden="1"/>
    </xf>
    <xf numFmtId="0" fontId="6" fillId="0" borderId="18" xfId="0" applyFont="1" applyFill="1" applyBorder="1" applyAlignment="1" applyProtection="1">
      <alignment horizontal="center"/>
      <protection locked="0" hidden="1"/>
    </xf>
    <xf numFmtId="164" fontId="6" fillId="0" borderId="24" xfId="0" applyNumberFormat="1" applyFont="1" applyFill="1" applyBorder="1" applyAlignment="1" applyProtection="1">
      <alignment horizontal="center"/>
      <protection locked="0"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center"/>
      <protection hidden="1"/>
    </xf>
    <xf numFmtId="0" fontId="4" fillId="0" borderId="32" xfId="0" applyFont="1" applyFill="1" applyBorder="1" applyAlignment="1" applyProtection="1">
      <alignment horizontal="center"/>
      <protection hidden="1"/>
    </xf>
    <xf numFmtId="0" fontId="4" fillId="2" borderId="26" xfId="0" applyFont="1" applyFill="1" applyBorder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protection hidden="1"/>
    </xf>
    <xf numFmtId="0" fontId="6" fillId="0" borderId="15" xfId="0" applyFont="1" applyFill="1" applyBorder="1" applyAlignment="1" applyProtection="1">
      <alignment horizontal="center"/>
      <protection locked="0" hidden="1"/>
    </xf>
    <xf numFmtId="0" fontId="6" fillId="0" borderId="16" xfId="0" applyFont="1" applyFill="1" applyBorder="1" applyAlignment="1" applyProtection="1">
      <alignment horizontal="center"/>
      <protection locked="0" hidden="1"/>
    </xf>
    <xf numFmtId="0" fontId="6" fillId="2" borderId="33" xfId="0" applyFont="1" applyFill="1" applyBorder="1" applyAlignment="1" applyProtection="1">
      <alignment horizontal="center"/>
      <protection locked="0"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166" fontId="2" fillId="0" borderId="23" xfId="0" applyNumberFormat="1" applyFont="1" applyFill="1" applyBorder="1" applyAlignment="1" applyProtection="1">
      <alignment horizontal="center"/>
      <protection hidden="1"/>
    </xf>
    <xf numFmtId="0" fontId="4" fillId="0" borderId="38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1" fontId="6" fillId="0" borderId="13" xfId="0" applyNumberFormat="1" applyFont="1" applyFill="1" applyBorder="1" applyAlignment="1" applyProtection="1">
      <alignment horizontal="center"/>
      <protection locked="0" hidden="1"/>
    </xf>
    <xf numFmtId="0" fontId="6" fillId="0" borderId="7" xfId="0" applyFont="1" applyFill="1" applyBorder="1" applyAlignment="1" applyProtection="1">
      <alignment horizontal="center"/>
      <protection locked="0" hidden="1"/>
    </xf>
    <xf numFmtId="0" fontId="6" fillId="0" borderId="39" xfId="0" applyFont="1" applyFill="1" applyBorder="1" applyAlignment="1" applyProtection="1">
      <alignment horizontal="center"/>
      <protection locked="0" hidden="1"/>
    </xf>
    <xf numFmtId="164" fontId="6" fillId="2" borderId="40" xfId="0" applyNumberFormat="1" applyFont="1" applyFill="1" applyBorder="1" applyAlignment="1" applyProtection="1">
      <alignment horizontal="center"/>
      <protection locked="0" hidden="1"/>
    </xf>
    <xf numFmtId="164" fontId="6" fillId="0" borderId="41" xfId="0" applyNumberFormat="1" applyFont="1" applyFill="1" applyBorder="1" applyAlignment="1" applyProtection="1">
      <alignment horizontal="center"/>
      <protection locked="0" hidden="1"/>
    </xf>
    <xf numFmtId="1" fontId="6" fillId="0" borderId="42" xfId="0" applyNumberFormat="1" applyFont="1" applyFill="1" applyBorder="1" applyAlignment="1" applyProtection="1">
      <alignment horizontal="center"/>
      <protection locked="0" hidden="1"/>
    </xf>
    <xf numFmtId="0" fontId="6" fillId="0" borderId="43" xfId="0" applyFont="1" applyFill="1" applyBorder="1" applyAlignment="1" applyProtection="1">
      <alignment horizontal="center"/>
      <protection locked="0" hidden="1"/>
    </xf>
    <xf numFmtId="0" fontId="6" fillId="0" borderId="23" xfId="0" applyFont="1" applyFill="1" applyBorder="1" applyAlignment="1" applyProtection="1">
      <alignment horizontal="center"/>
      <protection locked="0" hidden="1"/>
    </xf>
    <xf numFmtId="0" fontId="6" fillId="2" borderId="44" xfId="0" applyFont="1" applyFill="1" applyBorder="1" applyAlignment="1" applyProtection="1">
      <alignment horizontal="center"/>
      <protection locked="0" hidden="1"/>
    </xf>
    <xf numFmtId="0" fontId="6" fillId="0" borderId="45" xfId="0" applyFont="1" applyFill="1" applyBorder="1" applyAlignment="1" applyProtection="1">
      <alignment horizontal="center"/>
      <protection locked="0" hidden="1"/>
    </xf>
    <xf numFmtId="1" fontId="6" fillId="0" borderId="46" xfId="0" applyNumberFormat="1" applyFont="1" applyFill="1" applyBorder="1" applyAlignment="1" applyProtection="1">
      <alignment horizontal="center"/>
      <protection locked="0" hidden="1"/>
    </xf>
    <xf numFmtId="1" fontId="6" fillId="0" borderId="7" xfId="0" applyNumberFormat="1" applyFont="1" applyFill="1" applyBorder="1" applyAlignment="1" applyProtection="1">
      <alignment horizontal="center"/>
      <protection locked="0"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horizontal="center"/>
      <protection hidden="1"/>
    </xf>
    <xf numFmtId="0" fontId="11" fillId="0" borderId="51" xfId="0" applyFont="1" applyFill="1" applyBorder="1" applyAlignment="1" applyProtection="1">
      <alignment horizontal="center"/>
      <protection hidden="1"/>
    </xf>
    <xf numFmtId="0" fontId="0" fillId="0" borderId="0" xfId="0" applyFill="1"/>
    <xf numFmtId="0" fontId="3" fillId="0" borderId="0" xfId="0" applyFont="1" applyFill="1" applyBorder="1" applyAlignment="1" applyProtection="1">
      <protection hidden="1"/>
    </xf>
    <xf numFmtId="165" fontId="3" fillId="0" borderId="0" xfId="0" applyNumberFormat="1" applyFont="1" applyFill="1" applyBorder="1" applyAlignment="1" applyProtection="1"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Alignment="1" applyProtection="1">
      <alignment horizontal="left"/>
      <protection hidden="1"/>
    </xf>
    <xf numFmtId="1" fontId="16" fillId="0" borderId="57" xfId="0" applyNumberFormat="1" applyFont="1" applyFill="1" applyBorder="1" applyAlignment="1" applyProtection="1">
      <alignment horizontal="center" vertical="center" wrapText="1"/>
      <protection hidden="1"/>
    </xf>
    <xf numFmtId="166" fontId="16" fillId="0" borderId="57" xfId="0" applyNumberFormat="1" applyFont="1" applyFill="1" applyBorder="1" applyAlignment="1" applyProtection="1">
      <alignment horizontal="center" vertical="center" wrapText="1"/>
      <protection hidden="1"/>
    </xf>
    <xf numFmtId="166" fontId="16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16" fillId="0" borderId="57" xfId="0" applyNumberFormat="1" applyFont="1" applyFill="1" applyBorder="1" applyAlignment="1" applyProtection="1">
      <alignment horizontal="center"/>
      <protection hidden="1"/>
    </xf>
    <xf numFmtId="166" fontId="16" fillId="0" borderId="57" xfId="0" applyNumberFormat="1" applyFont="1" applyFill="1" applyBorder="1" applyAlignment="1" applyProtection="1">
      <alignment horizontal="center"/>
      <protection hidden="1"/>
    </xf>
    <xf numFmtId="166" fontId="16" fillId="0" borderId="55" xfId="0" applyNumberFormat="1" applyFont="1" applyFill="1" applyBorder="1" applyAlignment="1" applyProtection="1">
      <alignment horizontal="center"/>
      <protection hidden="1"/>
    </xf>
    <xf numFmtId="0" fontId="16" fillId="0" borderId="63" xfId="0" applyFont="1" applyFill="1" applyBorder="1" applyAlignment="1" applyProtection="1">
      <alignment horizontal="left"/>
      <protection hidden="1"/>
    </xf>
    <xf numFmtId="1" fontId="17" fillId="0" borderId="64" xfId="0" applyNumberFormat="1" applyFont="1" applyFill="1" applyBorder="1" applyAlignment="1" applyProtection="1">
      <alignment horizontal="center"/>
      <protection hidden="1"/>
    </xf>
    <xf numFmtId="166" fontId="17" fillId="0" borderId="64" xfId="0" applyNumberFormat="1" applyFont="1" applyFill="1" applyBorder="1" applyAlignment="1" applyProtection="1">
      <alignment horizontal="center"/>
      <protection hidden="1"/>
    </xf>
    <xf numFmtId="166" fontId="16" fillId="0" borderId="65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NumberFormat="1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2" fillId="0" borderId="52" xfId="0" applyFont="1" applyFill="1" applyBorder="1" applyAlignment="1" applyProtection="1">
      <alignment horizontal="center"/>
      <protection locked="0" hidden="1"/>
    </xf>
    <xf numFmtId="164" fontId="2" fillId="2" borderId="53" xfId="0" applyNumberFormat="1" applyFont="1" applyFill="1" applyBorder="1" applyAlignment="1" applyProtection="1">
      <alignment horizontal="center"/>
      <protection locked="0" hidden="1"/>
    </xf>
    <xf numFmtId="164" fontId="2" fillId="0" borderId="54" xfId="0" applyNumberFormat="1" applyFont="1" applyFill="1" applyBorder="1" applyAlignment="1" applyProtection="1">
      <alignment horizontal="center"/>
      <protection locked="0" hidden="1"/>
    </xf>
    <xf numFmtId="1" fontId="2" fillId="0" borderId="55" xfId="0" applyNumberFormat="1" applyFont="1" applyFill="1" applyBorder="1" applyAlignment="1" applyProtection="1">
      <alignment horizontal="center"/>
      <protection locked="0" hidden="1"/>
    </xf>
    <xf numFmtId="0" fontId="2" fillId="0" borderId="56" xfId="0" applyFont="1" applyFill="1" applyBorder="1" applyAlignment="1" applyProtection="1">
      <alignment horizontal="center"/>
      <protection locked="0" hidden="1"/>
    </xf>
    <xf numFmtId="0" fontId="2" fillId="0" borderId="57" xfId="0" applyFont="1" applyFill="1" applyBorder="1" applyAlignment="1" applyProtection="1">
      <alignment horizontal="center"/>
      <protection locked="0" hidden="1"/>
    </xf>
    <xf numFmtId="0" fontId="2" fillId="2" borderId="58" xfId="0" applyFont="1" applyFill="1" applyBorder="1" applyAlignment="1" applyProtection="1">
      <alignment horizontal="center"/>
      <protection locked="0" hidden="1"/>
    </xf>
    <xf numFmtId="0" fontId="2" fillId="0" borderId="59" xfId="0" applyFont="1" applyFill="1" applyBorder="1" applyAlignment="1" applyProtection="1">
      <alignment horizontal="center"/>
      <protection locked="0" hidden="1"/>
    </xf>
    <xf numFmtId="1" fontId="2" fillId="0" borderId="60" xfId="0" applyNumberFormat="1" applyFont="1" applyFill="1" applyBorder="1" applyAlignment="1" applyProtection="1">
      <alignment horizontal="center"/>
      <protection locked="0" hidden="1"/>
    </xf>
    <xf numFmtId="0" fontId="5" fillId="0" borderId="8" xfId="0" applyFont="1" applyFill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2" fillId="0" borderId="51" xfId="0" applyFont="1" applyFill="1" applyBorder="1" applyProtection="1">
      <protection locked="0" hidden="1"/>
    </xf>
    <xf numFmtId="14" fontId="3" fillId="0" borderId="0" xfId="0" applyNumberFormat="1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165" fontId="6" fillId="0" borderId="0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wrapText="1"/>
    </xf>
    <xf numFmtId="0" fontId="0" fillId="0" borderId="0" xfId="0" applyProtection="1"/>
    <xf numFmtId="1" fontId="6" fillId="0" borderId="0" xfId="0" applyNumberFormat="1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/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17" fillId="0" borderId="28" xfId="0" applyFont="1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17" fillId="0" borderId="30" xfId="0" applyFont="1" applyBorder="1" applyAlignment="1" applyProtection="1">
      <alignment horizontal="center"/>
    </xf>
    <xf numFmtId="1" fontId="16" fillId="0" borderId="57" xfId="0" applyNumberFormat="1" applyFont="1" applyBorder="1" applyAlignment="1" applyProtection="1">
      <alignment horizontal="center" wrapText="1"/>
    </xf>
    <xf numFmtId="166" fontId="16" fillId="0" borderId="57" xfId="0" applyNumberFormat="1" applyFont="1" applyBorder="1" applyAlignment="1" applyProtection="1">
      <alignment horizontal="center" wrapText="1"/>
    </xf>
    <xf numFmtId="166" fontId="16" fillId="0" borderId="55" xfId="0" applyNumberFormat="1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left" wrapText="1"/>
    </xf>
    <xf numFmtId="0" fontId="17" fillId="0" borderId="28" xfId="0" applyFont="1" applyBorder="1" applyAlignment="1" applyProtection="1">
      <alignment horizontal="left"/>
    </xf>
    <xf numFmtId="1" fontId="17" fillId="0" borderId="29" xfId="0" applyNumberFormat="1" applyFont="1" applyBorder="1" applyAlignment="1" applyProtection="1">
      <alignment horizontal="center"/>
    </xf>
    <xf numFmtId="166" fontId="17" fillId="0" borderId="29" xfId="0" applyNumberFormat="1" applyFont="1" applyBorder="1" applyAlignment="1" applyProtection="1">
      <alignment horizontal="center"/>
    </xf>
    <xf numFmtId="166" fontId="17" fillId="0" borderId="30" xfId="0" applyNumberFormat="1" applyFont="1" applyBorder="1" applyAlignment="1" applyProtection="1">
      <alignment horizontal="center"/>
    </xf>
    <xf numFmtId="49" fontId="17" fillId="0" borderId="8" xfId="0" applyNumberFormat="1" applyFont="1" applyBorder="1" applyAlignment="1" applyProtection="1"/>
    <xf numFmtId="0" fontId="17" fillId="0" borderId="49" xfId="0" applyFont="1" applyFill="1" applyBorder="1" applyAlignment="1" applyProtection="1">
      <alignment horizontal="left" vertical="center"/>
      <protection hidden="1"/>
    </xf>
    <xf numFmtId="0" fontId="17" fillId="0" borderId="56" xfId="0" applyFont="1" applyFill="1" applyBorder="1" applyAlignment="1" applyProtection="1">
      <alignment horizontal="left" vertical="center"/>
      <protection hidden="1"/>
    </xf>
    <xf numFmtId="0" fontId="17" fillId="0" borderId="56" xfId="0" applyFont="1" applyBorder="1" applyAlignment="1" applyProtection="1">
      <alignment horizontal="left"/>
    </xf>
    <xf numFmtId="0" fontId="17" fillId="0" borderId="56" xfId="0" applyFont="1" applyFill="1" applyBorder="1" applyAlignment="1" applyProtection="1">
      <alignment horizontal="left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" fillId="0" borderId="9" xfId="0" applyFont="1" applyFill="1" applyBorder="1" applyAlignment="1" applyProtection="1">
      <alignment horizontal="center"/>
      <protection locked="0" hidden="1"/>
    </xf>
    <xf numFmtId="165" fontId="3" fillId="0" borderId="9" xfId="0" applyNumberFormat="1" applyFont="1" applyFill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3" fillId="0" borderId="0" xfId="1" applyFont="1" applyFill="1" applyBorder="1" applyAlignment="1" applyProtection="1"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5" fillId="0" borderId="8" xfId="0" applyFont="1" applyFill="1" applyBorder="1" applyAlignment="1" applyProtection="1">
      <alignment horizontal="center"/>
      <protection locked="0" hidden="1"/>
    </xf>
    <xf numFmtId="0" fontId="5" fillId="0" borderId="0" xfId="0" applyFont="1" applyFill="1" applyAlignment="1" applyProtection="1">
      <alignment horizontal="right" indent="5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Alignment="1" applyProtection="1">
      <protection hidden="1"/>
    </xf>
    <xf numFmtId="0" fontId="3" fillId="0" borderId="8" xfId="0" applyFont="1" applyFill="1" applyBorder="1" applyAlignment="1" applyProtection="1">
      <alignment horizontal="center"/>
      <protection locked="0" hidden="1"/>
    </xf>
    <xf numFmtId="167" fontId="3" fillId="0" borderId="8" xfId="0" applyNumberFormat="1" applyFont="1" applyFill="1" applyBorder="1" applyAlignment="1" applyProtection="1">
      <alignment horizontal="center"/>
      <protection locked="0" hidden="1"/>
    </xf>
    <xf numFmtId="0" fontId="7" fillId="0" borderId="61" xfId="0" applyFont="1" applyFill="1" applyBorder="1" applyAlignment="1" applyProtection="1">
      <alignment horizontal="center" vertical="center" wrapText="1"/>
      <protection hidden="1"/>
    </xf>
    <xf numFmtId="0" fontId="7" fillId="0" borderId="62" xfId="0" applyFont="1" applyFill="1" applyBorder="1" applyAlignment="1" applyProtection="1">
      <alignment horizontal="center" vertical="center" wrapText="1"/>
      <protection hidden="1"/>
    </xf>
    <xf numFmtId="14" fontId="3" fillId="0" borderId="8" xfId="0" applyNumberFormat="1" applyFont="1" applyFill="1" applyBorder="1" applyAlignment="1" applyProtection="1">
      <alignment horizontal="center"/>
      <protection locked="0" hidden="1"/>
    </xf>
    <xf numFmtId="14" fontId="3" fillId="0" borderId="9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6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right"/>
      <protection hidden="1"/>
    </xf>
    <xf numFmtId="49" fontId="5" fillId="0" borderId="8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8" fillId="0" borderId="50" xfId="0" applyFont="1" applyFill="1" applyBorder="1" applyAlignment="1" applyProtection="1">
      <alignment horizontal="center" vertical="center" wrapText="1"/>
      <protection hidden="1"/>
    </xf>
    <xf numFmtId="0" fontId="18" fillId="0" borderId="4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704851</xdr:colOff>
      <xdr:row>0</xdr:row>
      <xdr:rowOff>19050</xdr:rowOff>
    </xdr:from>
    <xdr:to>
      <xdr:col>13</xdr:col>
      <xdr:colOff>304800</xdr:colOff>
      <xdr:row>3</xdr:row>
      <xdr:rowOff>114300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229101" y="19050"/>
          <a:ext cx="2505074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000"/>
            <a:t>Tel¹: </a:t>
          </a:r>
          <a:r>
            <a:rPr lang="en-ZA" sz="1000" baseline="0"/>
            <a:t>012 804 6308 - Tel²: 012 804 1561</a:t>
          </a:r>
        </a:p>
        <a:p>
          <a:r>
            <a:rPr lang="en-ZA" sz="1000" baseline="0"/>
            <a:t>Fax: 086 561 7966 - sales@woodmerx.co.za </a:t>
          </a:r>
        </a:p>
        <a:p>
          <a:r>
            <a:rPr lang="en-ZA" sz="1000" baseline="0"/>
            <a:t>www.woodmerx.co.za</a:t>
          </a:r>
        </a:p>
        <a:p>
          <a:r>
            <a:rPr lang="en-ZA" sz="1000" baseline="0"/>
            <a:t>Corner Dykor and Moreleta, Silverton, PTA</a:t>
          </a:r>
          <a:endParaRPr lang="en-ZA" sz="1000"/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5</xdr:col>
      <xdr:colOff>180975</xdr:colOff>
      <xdr:row>2</xdr:row>
      <xdr:rowOff>119587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3381375" cy="557737"/>
        </a:xfrm>
        <a:prstGeom prst="rect">
          <a:avLst/>
        </a:prstGeom>
      </xdr:spPr>
    </xdr:pic>
    <xdr:clientData/>
  </xdr:twoCellAnchor>
  <xdr:twoCellAnchor>
    <xdr:from>
      <xdr:col>3</xdr:col>
      <xdr:colOff>227686</xdr:colOff>
      <xdr:row>12</xdr:row>
      <xdr:rowOff>92364</xdr:rowOff>
    </xdr:from>
    <xdr:to>
      <xdr:col>3</xdr:col>
      <xdr:colOff>395052</xdr:colOff>
      <xdr:row>12</xdr:row>
      <xdr:rowOff>188978</xdr:rowOff>
    </xdr:to>
    <xdr:sp macro="" textlink="">
      <xdr:nvSpPr>
        <xdr:cNvPr id="14" name="Bent Arrow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6200000" flipH="1">
          <a:off x="2220979" y="2697530"/>
          <a:ext cx="96614" cy="167366"/>
        </a:xfrm>
        <a:prstGeom prst="bentArrow">
          <a:avLst/>
        </a:prstGeom>
        <a:solidFill>
          <a:schemeClr val="bg1">
            <a:lumMod val="50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385994</xdr:colOff>
      <xdr:row>12</xdr:row>
      <xdr:rowOff>100587</xdr:rowOff>
    </xdr:from>
    <xdr:to>
      <xdr:col>8</xdr:col>
      <xdr:colOff>17242</xdr:colOff>
      <xdr:row>12</xdr:row>
      <xdr:rowOff>104669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2351608" y="2668007"/>
          <a:ext cx="2246293" cy="4082"/>
        </a:xfrm>
        <a:prstGeom prst="line">
          <a:avLst/>
        </a:prstGeom>
        <a:ln w="3492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347994</xdr:colOff>
      <xdr:row>12</xdr:row>
      <xdr:rowOff>91307</xdr:rowOff>
    </xdr:from>
    <xdr:to>
      <xdr:col>8</xdr:col>
      <xdr:colOff>151678</xdr:colOff>
      <xdr:row>12</xdr:row>
      <xdr:rowOff>187921</xdr:rowOff>
    </xdr:to>
    <xdr:sp macro="" textlink="">
      <xdr:nvSpPr>
        <xdr:cNvPr id="18" name="Bent Arrow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5400000">
          <a:off x="4747071" y="2698397"/>
          <a:ext cx="96614" cy="163517"/>
        </a:xfrm>
        <a:prstGeom prst="bentArrow">
          <a:avLst/>
        </a:prstGeom>
        <a:solidFill>
          <a:schemeClr val="bg1">
            <a:lumMod val="50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295277</xdr:colOff>
      <xdr:row>0</xdr:row>
      <xdr:rowOff>0</xdr:rowOff>
    </xdr:from>
    <xdr:to>
      <xdr:col>14</xdr:col>
      <xdr:colOff>247650</xdr:colOff>
      <xdr:row>3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953252" y="0"/>
          <a:ext cx="2495548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000"/>
            <a:t>Tel¹: </a:t>
          </a:r>
          <a:r>
            <a:rPr lang="en-ZA" sz="1000" baseline="0"/>
            <a:t>012 804 6308 - Tel²: 012 804 1561</a:t>
          </a:r>
        </a:p>
        <a:p>
          <a:r>
            <a:rPr lang="en-ZA" sz="1000" baseline="0"/>
            <a:t>Fax: 086 561 7966 - sales@woodmerx.co.za </a:t>
          </a:r>
        </a:p>
        <a:p>
          <a:r>
            <a:rPr lang="en-ZA" sz="1000" baseline="0"/>
            <a:t>www.woodmerx.co.za</a:t>
          </a:r>
        </a:p>
        <a:p>
          <a:r>
            <a:rPr lang="en-ZA" sz="1000" baseline="0"/>
            <a:t>Corner Dykor and Moreleta, Silverton, PTA</a:t>
          </a:r>
          <a:endParaRPr lang="en-ZA" sz="1000"/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3</xdr:col>
      <xdr:colOff>676275</xdr:colOff>
      <xdr:row>2</xdr:row>
      <xdr:rowOff>176737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3152775" cy="557737"/>
        </a:xfrm>
        <a:prstGeom prst="rect">
          <a:avLst/>
        </a:prstGeom>
      </xdr:spPr>
    </xdr:pic>
    <xdr:clientData/>
  </xdr:twoCellAnchor>
  <xdr:twoCellAnchor>
    <xdr:from>
      <xdr:col>5</xdr:col>
      <xdr:colOff>227686</xdr:colOff>
      <xdr:row>12</xdr:row>
      <xdr:rowOff>92364</xdr:rowOff>
    </xdr:from>
    <xdr:to>
      <xdr:col>5</xdr:col>
      <xdr:colOff>395052</xdr:colOff>
      <xdr:row>12</xdr:row>
      <xdr:rowOff>188978</xdr:rowOff>
    </xdr:to>
    <xdr:sp macro="" textlink="">
      <xdr:nvSpPr>
        <xdr:cNvPr id="4" name="Bent Arrow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6200000" flipH="1">
          <a:off x="2091862" y="2714463"/>
          <a:ext cx="96614" cy="167366"/>
        </a:xfrm>
        <a:prstGeom prst="bentArrow">
          <a:avLst/>
        </a:prstGeom>
        <a:solidFill>
          <a:schemeClr val="bg1">
            <a:lumMod val="50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385994</xdr:colOff>
      <xdr:row>12</xdr:row>
      <xdr:rowOff>100587</xdr:rowOff>
    </xdr:from>
    <xdr:to>
      <xdr:col>10</xdr:col>
      <xdr:colOff>17242</xdr:colOff>
      <xdr:row>12</xdr:row>
      <xdr:rowOff>104669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2214794" y="2758062"/>
          <a:ext cx="2202998" cy="4082"/>
        </a:xfrm>
        <a:prstGeom prst="line">
          <a:avLst/>
        </a:prstGeom>
        <a:ln w="3492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347994</xdr:colOff>
      <xdr:row>12</xdr:row>
      <xdr:rowOff>91307</xdr:rowOff>
    </xdr:from>
    <xdr:to>
      <xdr:col>10</xdr:col>
      <xdr:colOff>151678</xdr:colOff>
      <xdr:row>12</xdr:row>
      <xdr:rowOff>187921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 rot="5400000">
          <a:off x="4425867" y="2719034"/>
          <a:ext cx="96614" cy="156109"/>
        </a:xfrm>
        <a:prstGeom prst="bentArrow">
          <a:avLst/>
        </a:prstGeom>
        <a:solidFill>
          <a:schemeClr val="bg1">
            <a:lumMod val="50000"/>
          </a:schemeClr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0"/>
  <sheetViews>
    <sheetView tabSelected="1" view="pageLayout" zoomScaleNormal="100" zoomScaleSheetLayoutView="100" workbookViewId="0">
      <selection activeCell="C133" sqref="C133"/>
    </sheetView>
  </sheetViews>
  <sheetFormatPr defaultColWidth="9.140625" defaultRowHeight="16.7" customHeight="1" x14ac:dyDescent="0.2"/>
  <cols>
    <col min="1" max="1" width="3.7109375" style="10" customWidth="1"/>
    <col min="2" max="2" width="10.42578125" style="1" customWidth="1"/>
    <col min="3" max="3" width="13.28515625" style="1" customWidth="1"/>
    <col min="4" max="4" width="9.140625" style="26" customWidth="1"/>
    <col min="5" max="5" width="9.140625" style="1" customWidth="1"/>
    <col min="6" max="6" width="3.42578125" style="2" customWidth="1"/>
    <col min="7" max="7" width="11.85546875" style="1" customWidth="1"/>
    <col min="8" max="8" width="5" style="1" customWidth="1"/>
    <col min="9" max="9" width="3.85546875" style="26" customWidth="1"/>
    <col min="10" max="10" width="3.85546875" style="1" customWidth="1"/>
    <col min="11" max="14" width="5.28515625" style="1" customWidth="1"/>
    <col min="15" max="15" width="8.7109375" style="1" hidden="1" customWidth="1"/>
    <col min="16" max="16" width="8.7109375" style="16" hidden="1" customWidth="1"/>
    <col min="17" max="18" width="8.7109375" style="1" hidden="1" customWidth="1"/>
    <col min="19" max="19" width="11.28515625" style="1" customWidth="1"/>
    <col min="20" max="16384" width="9.140625" style="1"/>
  </cols>
  <sheetData>
    <row r="1" spans="1:21" ht="17.45" customHeight="1" x14ac:dyDescent="0.2">
      <c r="D1" s="1"/>
      <c r="I1" s="1"/>
    </row>
    <row r="2" spans="1:21" ht="17.45" customHeight="1" x14ac:dyDescent="0.2">
      <c r="D2" s="1"/>
      <c r="I2" s="1"/>
    </row>
    <row r="3" spans="1:21" ht="17.45" customHeight="1" x14ac:dyDescent="0.2">
      <c r="D3" s="1"/>
      <c r="I3" s="1"/>
    </row>
    <row r="4" spans="1:21" ht="26.25" customHeight="1" x14ac:dyDescent="0.35">
      <c r="A4" s="166" t="s">
        <v>277</v>
      </c>
      <c r="B4" s="166"/>
      <c r="C4" s="166"/>
      <c r="D4" s="166"/>
      <c r="E4" s="166"/>
      <c r="F4" s="166"/>
      <c r="G4" s="166"/>
      <c r="H4" s="166"/>
      <c r="I4" s="166"/>
      <c r="J4" s="164" t="s">
        <v>27</v>
      </c>
      <c r="K4" s="164"/>
      <c r="L4" s="165"/>
      <c r="M4" s="165"/>
      <c r="N4" s="165"/>
      <c r="R4" s="3"/>
    </row>
    <row r="5" spans="1:21" ht="21" customHeight="1" x14ac:dyDescent="0.2">
      <c r="A5" s="159" t="s">
        <v>23</v>
      </c>
      <c r="B5" s="159"/>
      <c r="C5" s="171"/>
      <c r="D5" s="171"/>
      <c r="E5" s="169" t="s">
        <v>298</v>
      </c>
      <c r="F5" s="169"/>
      <c r="G5" s="170"/>
      <c r="H5" s="170"/>
      <c r="I5" s="1"/>
      <c r="J5" s="167" t="s">
        <v>299</v>
      </c>
      <c r="K5" s="167"/>
      <c r="L5" s="167"/>
      <c r="M5" s="167"/>
      <c r="N5" s="167"/>
    </row>
    <row r="6" spans="1:21" ht="21" customHeight="1" x14ac:dyDescent="0.2">
      <c r="A6" s="159" t="s">
        <v>22</v>
      </c>
      <c r="B6" s="159"/>
      <c r="C6" s="160"/>
      <c r="D6" s="160"/>
      <c r="E6" s="163" t="s">
        <v>26</v>
      </c>
      <c r="F6" s="163"/>
      <c r="G6" s="161"/>
      <c r="H6" s="161"/>
      <c r="I6" s="1"/>
      <c r="J6" s="167"/>
      <c r="K6" s="167"/>
      <c r="L6" s="167"/>
      <c r="M6" s="167"/>
      <c r="N6" s="167"/>
    </row>
    <row r="7" spans="1:21" ht="21" customHeight="1" x14ac:dyDescent="0.2">
      <c r="A7" s="78" t="s">
        <v>297</v>
      </c>
      <c r="B7" s="4"/>
      <c r="C7" s="162"/>
      <c r="D7" s="162"/>
      <c r="E7" s="159" t="s">
        <v>273</v>
      </c>
      <c r="F7" s="159"/>
      <c r="G7" s="161"/>
      <c r="H7" s="161"/>
      <c r="I7" s="1"/>
      <c r="J7" s="168"/>
      <c r="K7" s="168"/>
      <c r="L7" s="168"/>
      <c r="M7" s="168"/>
      <c r="N7" s="168"/>
    </row>
    <row r="8" spans="1:21" ht="21" customHeight="1" x14ac:dyDescent="0.2">
      <c r="A8" s="158" t="s">
        <v>4</v>
      </c>
      <c r="B8" s="158"/>
      <c r="C8" s="161"/>
      <c r="D8" s="161"/>
      <c r="E8" s="163" t="s">
        <v>354</v>
      </c>
      <c r="F8" s="163"/>
      <c r="G8" s="162"/>
      <c r="H8" s="162"/>
      <c r="I8" s="1"/>
      <c r="J8" s="162"/>
      <c r="K8" s="162"/>
      <c r="L8" s="162"/>
      <c r="M8" s="162"/>
      <c r="N8" s="162"/>
    </row>
    <row r="9" spans="1:21" ht="21" customHeight="1" x14ac:dyDescent="0.2">
      <c r="A9" s="159" t="s">
        <v>5</v>
      </c>
      <c r="B9" s="159"/>
      <c r="C9" s="162"/>
      <c r="D9" s="162"/>
      <c r="E9" s="78"/>
      <c r="F9" s="79"/>
      <c r="G9" s="160"/>
      <c r="H9" s="160"/>
      <c r="I9" s="1"/>
      <c r="J9" s="162"/>
      <c r="K9" s="162"/>
      <c r="L9" s="162"/>
      <c r="M9" s="162"/>
      <c r="N9" s="162"/>
    </row>
    <row r="10" spans="1:21" ht="21" customHeight="1" thickBot="1" x14ac:dyDescent="0.25">
      <c r="A10" s="150" t="s">
        <v>276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Q10" s="5"/>
      <c r="R10" s="5"/>
    </row>
    <row r="11" spans="1:21" s="4" customFormat="1" ht="17.25" customHeight="1" thickBot="1" x14ac:dyDescent="0.25">
      <c r="A11" s="72"/>
      <c r="B11" s="154" t="s">
        <v>284</v>
      </c>
      <c r="C11" s="155"/>
      <c r="D11" s="155"/>
      <c r="E11" s="155"/>
      <c r="F11" s="156"/>
      <c r="G11" s="154" t="s">
        <v>285</v>
      </c>
      <c r="H11" s="155"/>
      <c r="I11" s="155"/>
      <c r="J11" s="156"/>
      <c r="K11" s="151" t="s">
        <v>281</v>
      </c>
      <c r="L11" s="152"/>
      <c r="M11" s="152"/>
      <c r="N11" s="153"/>
      <c r="Q11" s="3"/>
      <c r="R11" s="78"/>
      <c r="S11" s="38"/>
      <c r="T11" s="56" t="s">
        <v>3</v>
      </c>
      <c r="U11" s="56" t="s">
        <v>271</v>
      </c>
    </row>
    <row r="12" spans="1:21" s="4" customFormat="1" ht="30" customHeight="1" thickBot="1" x14ac:dyDescent="0.25">
      <c r="A12" s="73"/>
      <c r="B12" s="142" t="s">
        <v>278</v>
      </c>
      <c r="C12" s="142" t="s">
        <v>279</v>
      </c>
      <c r="D12" s="36" t="s">
        <v>282</v>
      </c>
      <c r="E12" s="36" t="s">
        <v>283</v>
      </c>
      <c r="F12" s="32"/>
      <c r="G12" s="151" t="s">
        <v>287</v>
      </c>
      <c r="H12" s="153"/>
      <c r="I12" s="148" t="s">
        <v>291</v>
      </c>
      <c r="J12" s="149"/>
      <c r="K12" s="148" t="s">
        <v>270</v>
      </c>
      <c r="L12" s="149"/>
      <c r="M12" s="80" t="s">
        <v>24</v>
      </c>
      <c r="N12" s="80" t="s">
        <v>25</v>
      </c>
      <c r="O12" s="37"/>
      <c r="P12" s="37"/>
      <c r="Q12" s="24"/>
      <c r="R12" s="24"/>
      <c r="S12" s="38" t="s">
        <v>269</v>
      </c>
      <c r="T12" s="56">
        <f>SUM(O:O)</f>
        <v>0</v>
      </c>
      <c r="U12" s="57">
        <f>SUM(P:P)</f>
        <v>0</v>
      </c>
    </row>
    <row r="13" spans="1:21" s="4" customFormat="1" ht="17.25" customHeight="1" thickBot="1" x14ac:dyDescent="0.25">
      <c r="A13" s="73"/>
      <c r="B13" s="157"/>
      <c r="C13" s="157"/>
      <c r="D13" s="29"/>
      <c r="E13" s="25"/>
      <c r="F13" s="33"/>
      <c r="G13" s="81"/>
      <c r="H13" s="81"/>
      <c r="I13" s="30"/>
      <c r="J13" s="31"/>
      <c r="K13" s="146" t="s">
        <v>290</v>
      </c>
      <c r="L13" s="144" t="s">
        <v>288</v>
      </c>
      <c r="M13" s="144" t="s">
        <v>289</v>
      </c>
      <c r="N13" s="142" t="s">
        <v>289</v>
      </c>
      <c r="O13" s="24"/>
      <c r="P13" s="24"/>
      <c r="Q13" s="24"/>
      <c r="R13" s="24"/>
      <c r="S13" s="38" t="s">
        <v>280</v>
      </c>
      <c r="T13" s="56">
        <f>SUM(Q:Q)</f>
        <v>0</v>
      </c>
      <c r="U13" s="56"/>
    </row>
    <row r="14" spans="1:21" s="4" customFormat="1" ht="15.75" customHeight="1" thickBot="1" x14ac:dyDescent="0.25">
      <c r="A14" s="74"/>
      <c r="B14" s="143"/>
      <c r="C14" s="143"/>
      <c r="D14" s="43" t="s">
        <v>274</v>
      </c>
      <c r="E14" s="44" t="s">
        <v>275</v>
      </c>
      <c r="F14" s="41" t="s">
        <v>3</v>
      </c>
      <c r="G14" s="45" t="s">
        <v>272</v>
      </c>
      <c r="H14" s="46" t="s">
        <v>286</v>
      </c>
      <c r="I14" s="54" t="s">
        <v>274</v>
      </c>
      <c r="J14" s="55" t="s">
        <v>275</v>
      </c>
      <c r="K14" s="147"/>
      <c r="L14" s="145"/>
      <c r="M14" s="145"/>
      <c r="N14" s="143"/>
      <c r="O14" s="24"/>
      <c r="P14" s="18"/>
      <c r="Q14" s="24"/>
      <c r="R14" s="24"/>
      <c r="S14" s="38" t="s">
        <v>270</v>
      </c>
      <c r="T14" s="56">
        <f>SUM(R:R)</f>
        <v>0</v>
      </c>
      <c r="U14" s="56"/>
    </row>
    <row r="15" spans="1:21" s="4" customFormat="1" ht="24" hidden="1" customHeight="1" x14ac:dyDescent="0.2">
      <c r="A15" s="14"/>
      <c r="B15" s="15"/>
      <c r="C15" s="15"/>
      <c r="D15" s="27"/>
      <c r="E15" s="12"/>
      <c r="F15" s="42"/>
      <c r="G15" s="47"/>
      <c r="H15" s="48"/>
      <c r="I15" s="49"/>
      <c r="J15" s="12"/>
      <c r="K15" s="12"/>
      <c r="L15" s="12"/>
      <c r="M15" s="58"/>
      <c r="N15" s="59"/>
      <c r="P15" s="19"/>
      <c r="Q15" s="78"/>
      <c r="R15" s="3"/>
    </row>
    <row r="16" spans="1:21" s="4" customFormat="1" ht="24" hidden="1" customHeight="1" x14ac:dyDescent="0.2">
      <c r="A16" s="14"/>
      <c r="B16" s="15"/>
      <c r="C16" s="15" t="s">
        <v>233</v>
      </c>
      <c r="D16" s="27"/>
      <c r="E16" s="12"/>
      <c r="F16" s="42"/>
      <c r="G16" s="50"/>
      <c r="H16" s="48"/>
      <c r="I16" s="49"/>
      <c r="J16" s="12"/>
      <c r="K16" s="12"/>
      <c r="L16" s="12"/>
      <c r="M16" s="58"/>
      <c r="N16" s="59"/>
      <c r="P16" s="17"/>
      <c r="Q16" s="6"/>
      <c r="R16" s="6"/>
    </row>
    <row r="17" spans="1:18" s="4" customFormat="1" ht="24" hidden="1" customHeight="1" x14ac:dyDescent="0.2">
      <c r="A17" s="14"/>
      <c r="B17" s="15"/>
      <c r="C17" s="15" t="s">
        <v>141</v>
      </c>
      <c r="D17" s="27"/>
      <c r="E17" s="12"/>
      <c r="F17" s="42"/>
      <c r="G17" s="50"/>
      <c r="H17" s="48"/>
      <c r="I17" s="49"/>
      <c r="J17" s="12"/>
      <c r="K17" s="12"/>
      <c r="L17" s="12"/>
      <c r="M17" s="58"/>
      <c r="N17" s="59"/>
      <c r="P17" s="17"/>
      <c r="Q17" s="6"/>
      <c r="R17" s="6"/>
    </row>
    <row r="18" spans="1:18" s="4" customFormat="1" ht="24" hidden="1" customHeight="1" x14ac:dyDescent="0.2">
      <c r="A18" s="14"/>
      <c r="B18" s="15"/>
      <c r="C18" s="15" t="s">
        <v>48</v>
      </c>
      <c r="D18" s="27"/>
      <c r="E18" s="12"/>
      <c r="F18" s="42"/>
      <c r="G18" s="50"/>
      <c r="H18" s="48"/>
      <c r="I18" s="49"/>
      <c r="J18" s="12"/>
      <c r="K18" s="12"/>
      <c r="L18" s="12"/>
      <c r="M18" s="58"/>
      <c r="N18" s="59"/>
      <c r="P18" s="17"/>
      <c r="Q18" s="6"/>
      <c r="R18" s="6"/>
    </row>
    <row r="19" spans="1:18" s="4" customFormat="1" ht="24" hidden="1" customHeight="1" x14ac:dyDescent="0.2">
      <c r="A19" s="14"/>
      <c r="B19" s="15"/>
      <c r="C19" s="15" t="s">
        <v>63</v>
      </c>
      <c r="D19" s="27"/>
      <c r="E19" s="12"/>
      <c r="F19" s="42"/>
      <c r="G19" s="50"/>
      <c r="H19" s="48"/>
      <c r="I19" s="49"/>
      <c r="J19" s="12"/>
      <c r="K19" s="12"/>
      <c r="L19" s="12"/>
      <c r="M19" s="58"/>
      <c r="N19" s="59"/>
      <c r="P19" s="17"/>
      <c r="Q19" s="6"/>
      <c r="R19" s="6"/>
    </row>
    <row r="20" spans="1:18" s="4" customFormat="1" ht="24" hidden="1" customHeight="1" x14ac:dyDescent="0.2">
      <c r="A20" s="14"/>
      <c r="B20" s="15"/>
      <c r="C20" s="15" t="s">
        <v>101</v>
      </c>
      <c r="D20" s="27"/>
      <c r="E20" s="12"/>
      <c r="F20" s="42"/>
      <c r="G20" s="50"/>
      <c r="H20" s="48"/>
      <c r="I20" s="49"/>
      <c r="J20" s="12"/>
      <c r="K20" s="12"/>
      <c r="L20" s="12"/>
      <c r="M20" s="58"/>
      <c r="N20" s="59"/>
      <c r="P20" s="17"/>
      <c r="Q20" s="6"/>
      <c r="R20" s="6"/>
    </row>
    <row r="21" spans="1:18" s="4" customFormat="1" ht="24" hidden="1" customHeight="1" x14ac:dyDescent="0.2">
      <c r="A21" s="14"/>
      <c r="B21" s="15"/>
      <c r="C21" s="15" t="s">
        <v>90</v>
      </c>
      <c r="D21" s="27"/>
      <c r="E21" s="12"/>
      <c r="F21" s="42"/>
      <c r="G21" s="50"/>
      <c r="H21" s="48"/>
      <c r="I21" s="49"/>
      <c r="J21" s="12"/>
      <c r="K21" s="12"/>
      <c r="L21" s="12"/>
      <c r="M21" s="58"/>
      <c r="N21" s="59"/>
      <c r="P21" s="17"/>
      <c r="Q21" s="6"/>
      <c r="R21" s="6"/>
    </row>
    <row r="22" spans="1:18" s="4" customFormat="1" ht="24" hidden="1" customHeight="1" x14ac:dyDescent="0.2">
      <c r="A22" s="14"/>
      <c r="B22" s="15"/>
      <c r="C22" s="15" t="s">
        <v>105</v>
      </c>
      <c r="D22" s="27"/>
      <c r="E22" s="12"/>
      <c r="F22" s="42"/>
      <c r="G22" s="50"/>
      <c r="H22" s="48"/>
      <c r="I22" s="49"/>
      <c r="J22" s="12"/>
      <c r="K22" s="12"/>
      <c r="L22" s="12"/>
      <c r="M22" s="58"/>
      <c r="N22" s="59"/>
      <c r="P22" s="17"/>
      <c r="Q22" s="6"/>
      <c r="R22" s="6"/>
    </row>
    <row r="23" spans="1:18" s="4" customFormat="1" ht="24" hidden="1" customHeight="1" x14ac:dyDescent="0.2">
      <c r="A23" s="14"/>
      <c r="B23" s="15"/>
      <c r="C23" s="15" t="s">
        <v>148</v>
      </c>
      <c r="D23" s="27"/>
      <c r="E23" s="12"/>
      <c r="F23" s="42"/>
      <c r="G23" s="50"/>
      <c r="H23" s="48"/>
      <c r="I23" s="49"/>
      <c r="J23" s="12"/>
      <c r="K23" s="12"/>
      <c r="L23" s="12"/>
      <c r="M23" s="58"/>
      <c r="N23" s="59"/>
      <c r="P23" s="17"/>
      <c r="Q23" s="6"/>
      <c r="R23" s="6"/>
    </row>
    <row r="24" spans="1:18" s="4" customFormat="1" ht="24" hidden="1" customHeight="1" x14ac:dyDescent="0.2">
      <c r="A24" s="14"/>
      <c r="B24" s="15"/>
      <c r="C24" s="15" t="s">
        <v>149</v>
      </c>
      <c r="D24" s="27"/>
      <c r="E24" s="12"/>
      <c r="F24" s="42"/>
      <c r="G24" s="50"/>
      <c r="H24" s="48"/>
      <c r="I24" s="49"/>
      <c r="J24" s="12"/>
      <c r="K24" s="12"/>
      <c r="L24" s="12"/>
      <c r="M24" s="58"/>
      <c r="N24" s="59"/>
      <c r="P24" s="17"/>
      <c r="Q24" s="6"/>
      <c r="R24" s="6"/>
    </row>
    <row r="25" spans="1:18" s="4" customFormat="1" ht="24" hidden="1" customHeight="1" x14ac:dyDescent="0.2">
      <c r="A25" s="14"/>
      <c r="B25" s="15"/>
      <c r="C25" s="15" t="s">
        <v>150</v>
      </c>
      <c r="D25" s="27"/>
      <c r="E25" s="12"/>
      <c r="F25" s="42"/>
      <c r="G25" s="50"/>
      <c r="H25" s="48"/>
      <c r="I25" s="49"/>
      <c r="J25" s="12"/>
      <c r="K25" s="12"/>
      <c r="L25" s="12"/>
      <c r="M25" s="58"/>
      <c r="N25" s="59"/>
      <c r="P25" s="17"/>
      <c r="Q25" s="6"/>
      <c r="R25" s="6"/>
    </row>
    <row r="26" spans="1:18" s="4" customFormat="1" ht="24" hidden="1" customHeight="1" x14ac:dyDescent="0.2">
      <c r="A26" s="14"/>
      <c r="B26" s="15"/>
      <c r="C26" s="15" t="s">
        <v>151</v>
      </c>
      <c r="D26" s="27"/>
      <c r="E26" s="12"/>
      <c r="F26" s="42"/>
      <c r="G26" s="50"/>
      <c r="H26" s="48"/>
      <c r="I26" s="49"/>
      <c r="J26" s="12"/>
      <c r="K26" s="12"/>
      <c r="L26" s="12"/>
      <c r="M26" s="58"/>
      <c r="N26" s="59"/>
      <c r="P26" s="17"/>
      <c r="Q26" s="6"/>
      <c r="R26" s="6"/>
    </row>
    <row r="27" spans="1:18" s="4" customFormat="1" ht="24" hidden="1" customHeight="1" x14ac:dyDescent="0.2">
      <c r="A27" s="14"/>
      <c r="B27" s="15"/>
      <c r="C27" s="15" t="s">
        <v>152</v>
      </c>
      <c r="D27" s="27"/>
      <c r="E27" s="12"/>
      <c r="F27" s="42"/>
      <c r="G27" s="50"/>
      <c r="H27" s="48"/>
      <c r="I27" s="49"/>
      <c r="J27" s="12"/>
      <c r="K27" s="12"/>
      <c r="L27" s="12"/>
      <c r="M27" s="58"/>
      <c r="N27" s="59"/>
      <c r="P27" s="17"/>
      <c r="Q27" s="6"/>
      <c r="R27" s="6"/>
    </row>
    <row r="28" spans="1:18" s="4" customFormat="1" ht="24" hidden="1" customHeight="1" x14ac:dyDescent="0.2">
      <c r="A28" s="14"/>
      <c r="B28" s="15"/>
      <c r="C28" s="15" t="s">
        <v>153</v>
      </c>
      <c r="D28" s="27"/>
      <c r="E28" s="12"/>
      <c r="F28" s="42"/>
      <c r="G28" s="50"/>
      <c r="H28" s="48"/>
      <c r="I28" s="49"/>
      <c r="J28" s="12"/>
      <c r="K28" s="12"/>
      <c r="L28" s="12"/>
      <c r="M28" s="58"/>
      <c r="N28" s="59"/>
      <c r="P28" s="17"/>
      <c r="Q28" s="6"/>
      <c r="R28" s="6"/>
    </row>
    <row r="29" spans="1:18" s="4" customFormat="1" ht="24" hidden="1" customHeight="1" x14ac:dyDescent="0.2">
      <c r="A29" s="14"/>
      <c r="B29" s="15"/>
      <c r="C29" s="15" t="s">
        <v>154</v>
      </c>
      <c r="D29" s="27"/>
      <c r="E29" s="12"/>
      <c r="F29" s="42"/>
      <c r="G29" s="50"/>
      <c r="H29" s="48"/>
      <c r="I29" s="49"/>
      <c r="J29" s="12"/>
      <c r="K29" s="12"/>
      <c r="L29" s="12"/>
      <c r="M29" s="58"/>
      <c r="N29" s="59"/>
      <c r="P29" s="17"/>
      <c r="Q29" s="6"/>
      <c r="R29" s="6"/>
    </row>
    <row r="30" spans="1:18" s="4" customFormat="1" ht="24" hidden="1" customHeight="1" x14ac:dyDescent="0.2">
      <c r="A30" s="14"/>
      <c r="B30" s="15"/>
      <c r="C30" s="15" t="s">
        <v>155</v>
      </c>
      <c r="D30" s="27"/>
      <c r="E30" s="12"/>
      <c r="F30" s="42"/>
      <c r="G30" s="50"/>
      <c r="H30" s="48"/>
      <c r="I30" s="49"/>
      <c r="J30" s="12"/>
      <c r="K30" s="12"/>
      <c r="L30" s="12"/>
      <c r="M30" s="58"/>
      <c r="N30" s="59"/>
      <c r="P30" s="17"/>
      <c r="Q30" s="6"/>
      <c r="R30" s="6"/>
    </row>
    <row r="31" spans="1:18" s="4" customFormat="1" ht="24" hidden="1" customHeight="1" x14ac:dyDescent="0.2">
      <c r="A31" s="14"/>
      <c r="B31" s="15"/>
      <c r="C31" s="15" t="s">
        <v>156</v>
      </c>
      <c r="D31" s="27"/>
      <c r="E31" s="12"/>
      <c r="F31" s="42"/>
      <c r="G31" s="50"/>
      <c r="H31" s="48"/>
      <c r="I31" s="49"/>
      <c r="J31" s="12"/>
      <c r="K31" s="12"/>
      <c r="L31" s="12"/>
      <c r="M31" s="58"/>
      <c r="N31" s="59"/>
      <c r="P31" s="17"/>
      <c r="Q31" s="6"/>
      <c r="R31" s="6"/>
    </row>
    <row r="32" spans="1:18" s="4" customFormat="1" ht="24" hidden="1" customHeight="1" x14ac:dyDescent="0.2">
      <c r="A32" s="14"/>
      <c r="B32" s="15"/>
      <c r="C32" s="15" t="s">
        <v>157</v>
      </c>
      <c r="D32" s="27"/>
      <c r="E32" s="12"/>
      <c r="F32" s="42"/>
      <c r="G32" s="50"/>
      <c r="H32" s="48"/>
      <c r="I32" s="49"/>
      <c r="J32" s="12"/>
      <c r="K32" s="12"/>
      <c r="L32" s="12"/>
      <c r="M32" s="58"/>
      <c r="N32" s="59"/>
      <c r="P32" s="17"/>
      <c r="Q32" s="6"/>
      <c r="R32" s="6"/>
    </row>
    <row r="33" spans="1:18" s="4" customFormat="1" ht="24" hidden="1" customHeight="1" x14ac:dyDescent="0.2">
      <c r="A33" s="14"/>
      <c r="B33" s="15"/>
      <c r="C33" s="15" t="s">
        <v>158</v>
      </c>
      <c r="D33" s="27"/>
      <c r="E33" s="12"/>
      <c r="F33" s="42"/>
      <c r="G33" s="50"/>
      <c r="H33" s="48"/>
      <c r="I33" s="49"/>
      <c r="J33" s="12"/>
      <c r="K33" s="12"/>
      <c r="L33" s="12"/>
      <c r="M33" s="58"/>
      <c r="N33" s="59"/>
      <c r="P33" s="17"/>
      <c r="Q33" s="6"/>
      <c r="R33" s="6"/>
    </row>
    <row r="34" spans="1:18" s="4" customFormat="1" ht="24" hidden="1" customHeight="1" x14ac:dyDescent="0.2">
      <c r="A34" s="14"/>
      <c r="B34" s="15"/>
      <c r="C34" s="15" t="s">
        <v>159</v>
      </c>
      <c r="D34" s="27"/>
      <c r="E34" s="12"/>
      <c r="F34" s="42"/>
      <c r="G34" s="50"/>
      <c r="H34" s="48"/>
      <c r="I34" s="49"/>
      <c r="J34" s="12"/>
      <c r="K34" s="12"/>
      <c r="L34" s="12"/>
      <c r="M34" s="58"/>
      <c r="N34" s="59"/>
      <c r="P34" s="17"/>
      <c r="Q34" s="6"/>
      <c r="R34" s="6"/>
    </row>
    <row r="35" spans="1:18" s="4" customFormat="1" ht="24" hidden="1" customHeight="1" x14ac:dyDescent="0.2">
      <c r="A35" s="14"/>
      <c r="B35" s="15"/>
      <c r="C35" s="15" t="s">
        <v>160</v>
      </c>
      <c r="D35" s="27"/>
      <c r="E35" s="12"/>
      <c r="F35" s="42"/>
      <c r="G35" s="50"/>
      <c r="H35" s="48"/>
      <c r="I35" s="49"/>
      <c r="J35" s="12"/>
      <c r="K35" s="12"/>
      <c r="L35" s="12"/>
      <c r="M35" s="58"/>
      <c r="N35" s="59"/>
      <c r="P35" s="17"/>
      <c r="Q35" s="6"/>
      <c r="R35" s="6"/>
    </row>
    <row r="36" spans="1:18" s="4" customFormat="1" ht="24" hidden="1" customHeight="1" x14ac:dyDescent="0.2">
      <c r="A36" s="14"/>
      <c r="B36" s="15"/>
      <c r="C36" s="15" t="s">
        <v>161</v>
      </c>
      <c r="D36" s="27"/>
      <c r="E36" s="12"/>
      <c r="F36" s="42"/>
      <c r="G36" s="50"/>
      <c r="H36" s="48"/>
      <c r="I36" s="49"/>
      <c r="J36" s="12"/>
      <c r="K36" s="12"/>
      <c r="L36" s="12"/>
      <c r="M36" s="58"/>
      <c r="N36" s="59"/>
      <c r="P36" s="17"/>
      <c r="Q36" s="6"/>
      <c r="R36" s="6"/>
    </row>
    <row r="37" spans="1:18" s="4" customFormat="1" ht="24" hidden="1" customHeight="1" x14ac:dyDescent="0.2">
      <c r="A37" s="14"/>
      <c r="B37" s="15"/>
      <c r="C37" s="15" t="s">
        <v>162</v>
      </c>
      <c r="D37" s="27"/>
      <c r="E37" s="12"/>
      <c r="F37" s="42"/>
      <c r="G37" s="50"/>
      <c r="H37" s="48"/>
      <c r="I37" s="49"/>
      <c r="J37" s="12"/>
      <c r="K37" s="12"/>
      <c r="L37" s="12"/>
      <c r="M37" s="58"/>
      <c r="N37" s="59"/>
      <c r="P37" s="17"/>
      <c r="Q37" s="6"/>
      <c r="R37" s="6"/>
    </row>
    <row r="38" spans="1:18" s="4" customFormat="1" ht="24" hidden="1" customHeight="1" x14ac:dyDescent="0.2">
      <c r="A38" s="14"/>
      <c r="B38" s="15"/>
      <c r="C38" s="15" t="s">
        <v>163</v>
      </c>
      <c r="D38" s="27"/>
      <c r="E38" s="12"/>
      <c r="F38" s="42"/>
      <c r="G38" s="50"/>
      <c r="H38" s="48"/>
      <c r="I38" s="49"/>
      <c r="J38" s="12"/>
      <c r="K38" s="12"/>
      <c r="L38" s="12"/>
      <c r="M38" s="58"/>
      <c r="N38" s="59"/>
      <c r="P38" s="17"/>
      <c r="Q38" s="6"/>
      <c r="R38" s="6"/>
    </row>
    <row r="39" spans="1:18" s="4" customFormat="1" ht="24" hidden="1" customHeight="1" x14ac:dyDescent="0.2">
      <c r="A39" s="14"/>
      <c r="B39" s="15"/>
      <c r="C39" s="15" t="s">
        <v>164</v>
      </c>
      <c r="D39" s="27"/>
      <c r="E39" s="12"/>
      <c r="F39" s="42"/>
      <c r="G39" s="50"/>
      <c r="H39" s="48"/>
      <c r="I39" s="49"/>
      <c r="J39" s="12"/>
      <c r="K39" s="12"/>
      <c r="L39" s="12"/>
      <c r="M39" s="58"/>
      <c r="N39" s="59"/>
      <c r="P39" s="17"/>
      <c r="Q39" s="6"/>
      <c r="R39" s="6"/>
    </row>
    <row r="40" spans="1:18" s="4" customFormat="1" ht="24" hidden="1" customHeight="1" x14ac:dyDescent="0.2">
      <c r="A40" s="14"/>
      <c r="B40" s="15"/>
      <c r="C40" s="15" t="s">
        <v>165</v>
      </c>
      <c r="D40" s="27"/>
      <c r="E40" s="12"/>
      <c r="F40" s="42"/>
      <c r="G40" s="50"/>
      <c r="H40" s="48"/>
      <c r="I40" s="49"/>
      <c r="J40" s="12"/>
      <c r="K40" s="12"/>
      <c r="L40" s="12"/>
      <c r="M40" s="58"/>
      <c r="N40" s="59"/>
      <c r="P40" s="17"/>
      <c r="Q40" s="6"/>
      <c r="R40" s="6"/>
    </row>
    <row r="41" spans="1:18" s="4" customFormat="1" ht="24" hidden="1" customHeight="1" x14ac:dyDescent="0.2">
      <c r="A41" s="14"/>
      <c r="B41" s="15"/>
      <c r="C41" s="15" t="s">
        <v>166</v>
      </c>
      <c r="D41" s="27"/>
      <c r="E41" s="12"/>
      <c r="F41" s="42"/>
      <c r="G41" s="50"/>
      <c r="H41" s="48"/>
      <c r="I41" s="49"/>
      <c r="J41" s="12"/>
      <c r="K41" s="12"/>
      <c r="L41" s="12"/>
      <c r="M41" s="58"/>
      <c r="N41" s="59"/>
      <c r="P41" s="17"/>
      <c r="Q41" s="6"/>
      <c r="R41" s="6"/>
    </row>
    <row r="42" spans="1:18" s="4" customFormat="1" ht="24" hidden="1" customHeight="1" x14ac:dyDescent="0.2">
      <c r="A42" s="14"/>
      <c r="B42" s="15"/>
      <c r="C42" s="15" t="s">
        <v>167</v>
      </c>
      <c r="D42" s="27"/>
      <c r="E42" s="12"/>
      <c r="F42" s="42"/>
      <c r="G42" s="50"/>
      <c r="H42" s="48"/>
      <c r="I42" s="49"/>
      <c r="J42" s="12"/>
      <c r="K42" s="12"/>
      <c r="L42" s="12"/>
      <c r="M42" s="58"/>
      <c r="N42" s="59"/>
      <c r="P42" s="17"/>
      <c r="Q42" s="6"/>
      <c r="R42" s="6"/>
    </row>
    <row r="43" spans="1:18" s="4" customFormat="1" ht="24" hidden="1" customHeight="1" x14ac:dyDescent="0.2">
      <c r="A43" s="14"/>
      <c r="B43" s="15"/>
      <c r="C43" s="15" t="s">
        <v>168</v>
      </c>
      <c r="D43" s="27"/>
      <c r="E43" s="12"/>
      <c r="F43" s="42"/>
      <c r="G43" s="50"/>
      <c r="H43" s="48"/>
      <c r="I43" s="49"/>
      <c r="J43" s="12"/>
      <c r="K43" s="12"/>
      <c r="L43" s="12"/>
      <c r="M43" s="58"/>
      <c r="N43" s="59"/>
      <c r="P43" s="17"/>
      <c r="Q43" s="6"/>
      <c r="R43" s="6"/>
    </row>
    <row r="44" spans="1:18" s="4" customFormat="1" ht="24" hidden="1" customHeight="1" x14ac:dyDescent="0.2">
      <c r="A44" s="14"/>
      <c r="B44" s="15"/>
      <c r="C44" s="15" t="s">
        <v>169</v>
      </c>
      <c r="D44" s="27"/>
      <c r="E44" s="12"/>
      <c r="F44" s="42"/>
      <c r="G44" s="50"/>
      <c r="H44" s="48"/>
      <c r="I44" s="49"/>
      <c r="J44" s="12"/>
      <c r="K44" s="12"/>
      <c r="L44" s="12"/>
      <c r="M44" s="58"/>
      <c r="N44" s="59"/>
      <c r="P44" s="17"/>
      <c r="Q44" s="6"/>
      <c r="R44" s="6"/>
    </row>
    <row r="45" spans="1:18" s="4" customFormat="1" ht="24" hidden="1" customHeight="1" x14ac:dyDescent="0.2">
      <c r="A45" s="14"/>
      <c r="B45" s="15"/>
      <c r="C45" s="15" t="s">
        <v>170</v>
      </c>
      <c r="D45" s="27"/>
      <c r="E45" s="12"/>
      <c r="F45" s="42"/>
      <c r="G45" s="50"/>
      <c r="H45" s="48"/>
      <c r="I45" s="49"/>
      <c r="J45" s="12"/>
      <c r="K45" s="12"/>
      <c r="L45" s="12"/>
      <c r="M45" s="58"/>
      <c r="N45" s="59"/>
      <c r="P45" s="17"/>
      <c r="Q45" s="6"/>
      <c r="R45" s="6"/>
    </row>
    <row r="46" spans="1:18" s="4" customFormat="1" ht="24" hidden="1" customHeight="1" x14ac:dyDescent="0.2">
      <c r="A46" s="14"/>
      <c r="B46" s="15"/>
      <c r="C46" s="15" t="s">
        <v>248</v>
      </c>
      <c r="D46" s="27"/>
      <c r="E46" s="12"/>
      <c r="F46" s="42"/>
      <c r="G46" s="50"/>
      <c r="H46" s="48"/>
      <c r="I46" s="49"/>
      <c r="J46" s="12"/>
      <c r="K46" s="12"/>
      <c r="L46" s="12"/>
      <c r="M46" s="58"/>
      <c r="N46" s="59"/>
      <c r="P46" s="17"/>
      <c r="Q46" s="6"/>
      <c r="R46" s="6"/>
    </row>
    <row r="47" spans="1:18" s="4" customFormat="1" ht="24" hidden="1" customHeight="1" x14ac:dyDescent="0.2">
      <c r="A47" s="14"/>
      <c r="B47" s="15"/>
      <c r="C47" s="15" t="s">
        <v>249</v>
      </c>
      <c r="D47" s="27"/>
      <c r="E47" s="12"/>
      <c r="F47" s="42"/>
      <c r="G47" s="50"/>
      <c r="H47" s="48"/>
      <c r="I47" s="49"/>
      <c r="J47" s="12"/>
      <c r="K47" s="12"/>
      <c r="L47" s="12"/>
      <c r="M47" s="58"/>
      <c r="N47" s="59"/>
      <c r="P47" s="17"/>
      <c r="Q47" s="6"/>
      <c r="R47" s="6"/>
    </row>
    <row r="48" spans="1:18" s="4" customFormat="1" ht="24" hidden="1" customHeight="1" x14ac:dyDescent="0.2">
      <c r="A48" s="14"/>
      <c r="B48" s="15"/>
      <c r="C48" s="15" t="s">
        <v>171</v>
      </c>
      <c r="D48" s="27"/>
      <c r="E48" s="12"/>
      <c r="F48" s="42"/>
      <c r="G48" s="50"/>
      <c r="H48" s="48"/>
      <c r="I48" s="49"/>
      <c r="J48" s="12"/>
      <c r="K48" s="12"/>
      <c r="L48" s="12"/>
      <c r="M48" s="58"/>
      <c r="N48" s="59"/>
      <c r="P48" s="17"/>
      <c r="Q48" s="6"/>
      <c r="R48" s="6"/>
    </row>
    <row r="49" spans="1:18" s="4" customFormat="1" ht="24" hidden="1" customHeight="1" x14ac:dyDescent="0.2">
      <c r="A49" s="14"/>
      <c r="B49" s="15"/>
      <c r="C49" s="15" t="s">
        <v>172</v>
      </c>
      <c r="D49" s="27"/>
      <c r="E49" s="12"/>
      <c r="F49" s="42"/>
      <c r="G49" s="50"/>
      <c r="H49" s="48"/>
      <c r="I49" s="49"/>
      <c r="J49" s="12"/>
      <c r="K49" s="12"/>
      <c r="L49" s="12"/>
      <c r="M49" s="58"/>
      <c r="N49" s="59"/>
      <c r="P49" s="17"/>
      <c r="Q49" s="6"/>
      <c r="R49" s="6"/>
    </row>
    <row r="50" spans="1:18" s="4" customFormat="1" ht="24" hidden="1" customHeight="1" x14ac:dyDescent="0.2">
      <c r="A50" s="14"/>
      <c r="B50" s="15"/>
      <c r="C50" s="15" t="s">
        <v>250</v>
      </c>
      <c r="D50" s="27"/>
      <c r="E50" s="12"/>
      <c r="F50" s="42"/>
      <c r="G50" s="50"/>
      <c r="H50" s="48"/>
      <c r="I50" s="49"/>
      <c r="J50" s="12"/>
      <c r="K50" s="12"/>
      <c r="L50" s="12"/>
      <c r="M50" s="58"/>
      <c r="N50" s="59"/>
      <c r="P50" s="17"/>
      <c r="Q50" s="6"/>
      <c r="R50" s="6"/>
    </row>
    <row r="51" spans="1:18" s="4" customFormat="1" ht="24" hidden="1" customHeight="1" x14ac:dyDescent="0.2">
      <c r="A51" s="14"/>
      <c r="B51" s="15"/>
      <c r="C51" s="15" t="s">
        <v>251</v>
      </c>
      <c r="D51" s="27"/>
      <c r="E51" s="12"/>
      <c r="F51" s="42"/>
      <c r="G51" s="50"/>
      <c r="H51" s="48"/>
      <c r="I51" s="49"/>
      <c r="J51" s="12"/>
      <c r="K51" s="12"/>
      <c r="L51" s="12"/>
      <c r="M51" s="58"/>
      <c r="N51" s="59"/>
      <c r="P51" s="17"/>
      <c r="Q51" s="6"/>
      <c r="R51" s="6"/>
    </row>
    <row r="52" spans="1:18" s="4" customFormat="1" ht="24" hidden="1" customHeight="1" x14ac:dyDescent="0.2">
      <c r="A52" s="14"/>
      <c r="B52" s="15"/>
      <c r="C52" s="15" t="s">
        <v>173</v>
      </c>
      <c r="D52" s="27"/>
      <c r="E52" s="12"/>
      <c r="F52" s="42"/>
      <c r="G52" s="50"/>
      <c r="H52" s="48"/>
      <c r="I52" s="49"/>
      <c r="J52" s="12"/>
      <c r="K52" s="12"/>
      <c r="L52" s="12"/>
      <c r="M52" s="58"/>
      <c r="N52" s="59"/>
      <c r="P52" s="17"/>
      <c r="Q52" s="6"/>
      <c r="R52" s="6"/>
    </row>
    <row r="53" spans="1:18" s="4" customFormat="1" ht="24" hidden="1" customHeight="1" x14ac:dyDescent="0.2">
      <c r="A53" s="14"/>
      <c r="B53" s="15"/>
      <c r="C53" s="15" t="s">
        <v>174</v>
      </c>
      <c r="D53" s="27"/>
      <c r="E53" s="12"/>
      <c r="F53" s="42"/>
      <c r="G53" s="50"/>
      <c r="H53" s="48"/>
      <c r="I53" s="49"/>
      <c r="J53" s="12"/>
      <c r="K53" s="12"/>
      <c r="L53" s="12"/>
      <c r="M53" s="58"/>
      <c r="N53" s="59"/>
      <c r="P53" s="17"/>
      <c r="Q53" s="6"/>
      <c r="R53" s="6"/>
    </row>
    <row r="54" spans="1:18" s="4" customFormat="1" ht="24" hidden="1" customHeight="1" x14ac:dyDescent="0.2">
      <c r="A54" s="14"/>
      <c r="B54" s="15"/>
      <c r="C54" s="15" t="s">
        <v>175</v>
      </c>
      <c r="D54" s="27"/>
      <c r="E54" s="12"/>
      <c r="F54" s="42"/>
      <c r="G54" s="50"/>
      <c r="H54" s="48"/>
      <c r="I54" s="49"/>
      <c r="J54" s="12"/>
      <c r="K54" s="12"/>
      <c r="L54" s="12"/>
      <c r="M54" s="58"/>
      <c r="N54" s="59"/>
      <c r="P54" s="17"/>
      <c r="Q54" s="6"/>
      <c r="R54" s="6"/>
    </row>
    <row r="55" spans="1:18" s="4" customFormat="1" ht="24" hidden="1" customHeight="1" x14ac:dyDescent="0.2">
      <c r="A55" s="14"/>
      <c r="B55" s="15"/>
      <c r="C55" s="15" t="s">
        <v>176</v>
      </c>
      <c r="D55" s="27"/>
      <c r="E55" s="12"/>
      <c r="F55" s="42"/>
      <c r="G55" s="50"/>
      <c r="H55" s="48"/>
      <c r="I55" s="49"/>
      <c r="J55" s="12"/>
      <c r="K55" s="12"/>
      <c r="L55" s="12"/>
      <c r="M55" s="58"/>
      <c r="N55" s="59"/>
      <c r="P55" s="17"/>
      <c r="Q55" s="6"/>
      <c r="R55" s="6"/>
    </row>
    <row r="56" spans="1:18" s="4" customFormat="1" ht="24" hidden="1" customHeight="1" x14ac:dyDescent="0.2">
      <c r="A56" s="14"/>
      <c r="B56" s="15"/>
      <c r="C56" s="15" t="s">
        <v>177</v>
      </c>
      <c r="D56" s="27"/>
      <c r="E56" s="12"/>
      <c r="F56" s="42"/>
      <c r="G56" s="50"/>
      <c r="H56" s="48"/>
      <c r="I56" s="49"/>
      <c r="J56" s="12"/>
      <c r="K56" s="12"/>
      <c r="L56" s="12"/>
      <c r="M56" s="58"/>
      <c r="N56" s="59"/>
      <c r="P56" s="17"/>
      <c r="Q56" s="6"/>
      <c r="R56" s="6"/>
    </row>
    <row r="57" spans="1:18" s="4" customFormat="1" ht="24" hidden="1" customHeight="1" x14ac:dyDescent="0.2">
      <c r="A57" s="14"/>
      <c r="B57" s="15"/>
      <c r="C57" s="15" t="s">
        <v>178</v>
      </c>
      <c r="D57" s="27"/>
      <c r="E57" s="12"/>
      <c r="F57" s="42"/>
      <c r="G57" s="50"/>
      <c r="H57" s="48"/>
      <c r="I57" s="49"/>
      <c r="J57" s="12"/>
      <c r="K57" s="12"/>
      <c r="L57" s="12"/>
      <c r="M57" s="58"/>
      <c r="N57" s="59"/>
      <c r="P57" s="17"/>
      <c r="Q57" s="6"/>
      <c r="R57" s="6"/>
    </row>
    <row r="58" spans="1:18" s="4" customFormat="1" ht="24" hidden="1" customHeight="1" x14ac:dyDescent="0.2">
      <c r="A58" s="14"/>
      <c r="B58" s="15"/>
      <c r="C58" s="15" t="s">
        <v>179</v>
      </c>
      <c r="D58" s="27"/>
      <c r="E58" s="12"/>
      <c r="F58" s="42"/>
      <c r="G58" s="50"/>
      <c r="H58" s="48"/>
      <c r="I58" s="49"/>
      <c r="J58" s="12"/>
      <c r="K58" s="12"/>
      <c r="L58" s="12"/>
      <c r="M58" s="58"/>
      <c r="N58" s="59"/>
      <c r="P58" s="17"/>
      <c r="Q58" s="6"/>
      <c r="R58" s="6"/>
    </row>
    <row r="59" spans="1:18" s="4" customFormat="1" ht="24" hidden="1" customHeight="1" x14ac:dyDescent="0.2">
      <c r="A59" s="14"/>
      <c r="B59" s="15"/>
      <c r="C59" s="15" t="s">
        <v>252</v>
      </c>
      <c r="D59" s="27"/>
      <c r="E59" s="12"/>
      <c r="F59" s="42"/>
      <c r="G59" s="50"/>
      <c r="H59" s="48"/>
      <c r="I59" s="49"/>
      <c r="J59" s="12"/>
      <c r="K59" s="12"/>
      <c r="L59" s="12"/>
      <c r="M59" s="58"/>
      <c r="N59" s="59"/>
      <c r="P59" s="17"/>
      <c r="Q59" s="6"/>
      <c r="R59" s="6"/>
    </row>
    <row r="60" spans="1:18" s="4" customFormat="1" ht="24" hidden="1" customHeight="1" x14ac:dyDescent="0.2">
      <c r="A60" s="14"/>
      <c r="B60" s="15"/>
      <c r="C60" s="15" t="s">
        <v>253</v>
      </c>
      <c r="D60" s="27"/>
      <c r="E60" s="12"/>
      <c r="F60" s="42"/>
      <c r="G60" s="50"/>
      <c r="H60" s="48"/>
      <c r="I60" s="49"/>
      <c r="J60" s="12"/>
      <c r="K60" s="12"/>
      <c r="L60" s="12"/>
      <c r="M60" s="58"/>
      <c r="N60" s="59"/>
      <c r="P60" s="17"/>
      <c r="Q60" s="6"/>
      <c r="R60" s="6"/>
    </row>
    <row r="61" spans="1:18" s="4" customFormat="1" ht="24" hidden="1" customHeight="1" x14ac:dyDescent="0.2">
      <c r="A61" s="14"/>
      <c r="B61" s="15"/>
      <c r="C61" s="15" t="s">
        <v>180</v>
      </c>
      <c r="D61" s="27"/>
      <c r="E61" s="12"/>
      <c r="F61" s="42"/>
      <c r="G61" s="50"/>
      <c r="H61" s="48"/>
      <c r="I61" s="49"/>
      <c r="J61" s="12"/>
      <c r="K61" s="12"/>
      <c r="L61" s="12"/>
      <c r="M61" s="58"/>
      <c r="N61" s="59"/>
      <c r="P61" s="17"/>
      <c r="Q61" s="6"/>
      <c r="R61" s="6"/>
    </row>
    <row r="62" spans="1:18" s="4" customFormat="1" ht="24" hidden="1" customHeight="1" x14ac:dyDescent="0.2">
      <c r="A62" s="14"/>
      <c r="B62" s="15"/>
      <c r="C62" s="15" t="s">
        <v>181</v>
      </c>
      <c r="D62" s="27"/>
      <c r="E62" s="12"/>
      <c r="F62" s="42"/>
      <c r="G62" s="50"/>
      <c r="H62" s="48"/>
      <c r="I62" s="49"/>
      <c r="J62" s="12"/>
      <c r="K62" s="12"/>
      <c r="L62" s="12"/>
      <c r="M62" s="58"/>
      <c r="N62" s="59"/>
      <c r="P62" s="17"/>
      <c r="Q62" s="6"/>
      <c r="R62" s="6"/>
    </row>
    <row r="63" spans="1:18" s="4" customFormat="1" ht="24" hidden="1" customHeight="1" x14ac:dyDescent="0.2">
      <c r="A63" s="14"/>
      <c r="B63" s="15"/>
      <c r="C63" s="15" t="s">
        <v>182</v>
      </c>
      <c r="D63" s="27"/>
      <c r="E63" s="12"/>
      <c r="F63" s="42"/>
      <c r="G63" s="50"/>
      <c r="H63" s="48"/>
      <c r="I63" s="49"/>
      <c r="J63" s="12"/>
      <c r="K63" s="12"/>
      <c r="L63" s="12"/>
      <c r="M63" s="58"/>
      <c r="N63" s="59"/>
      <c r="P63" s="17"/>
      <c r="Q63" s="6"/>
      <c r="R63" s="6"/>
    </row>
    <row r="64" spans="1:18" s="4" customFormat="1" ht="24" hidden="1" customHeight="1" x14ac:dyDescent="0.2">
      <c r="A64" s="14"/>
      <c r="B64" s="15"/>
      <c r="C64" s="15" t="s">
        <v>183</v>
      </c>
      <c r="D64" s="27"/>
      <c r="E64" s="12"/>
      <c r="F64" s="42"/>
      <c r="G64" s="50"/>
      <c r="H64" s="48"/>
      <c r="I64" s="49"/>
      <c r="J64" s="12"/>
      <c r="K64" s="12"/>
      <c r="L64" s="12"/>
      <c r="M64" s="58"/>
      <c r="N64" s="59"/>
      <c r="P64" s="17"/>
      <c r="Q64" s="6"/>
      <c r="R64" s="6"/>
    </row>
    <row r="65" spans="1:18" s="4" customFormat="1" ht="24" hidden="1" customHeight="1" x14ac:dyDescent="0.2">
      <c r="A65" s="14"/>
      <c r="B65" s="15"/>
      <c r="C65" s="15" t="s">
        <v>184</v>
      </c>
      <c r="D65" s="27"/>
      <c r="E65" s="12"/>
      <c r="F65" s="42"/>
      <c r="G65" s="50"/>
      <c r="H65" s="48"/>
      <c r="I65" s="49"/>
      <c r="J65" s="12"/>
      <c r="K65" s="12"/>
      <c r="L65" s="12"/>
      <c r="M65" s="58"/>
      <c r="N65" s="59"/>
      <c r="P65" s="17"/>
      <c r="Q65" s="6"/>
      <c r="R65" s="6"/>
    </row>
    <row r="66" spans="1:18" s="4" customFormat="1" ht="24" hidden="1" customHeight="1" x14ac:dyDescent="0.2">
      <c r="A66" s="14"/>
      <c r="B66" s="15"/>
      <c r="C66" s="15" t="s">
        <v>185</v>
      </c>
      <c r="D66" s="27"/>
      <c r="E66" s="12"/>
      <c r="F66" s="42"/>
      <c r="G66" s="50"/>
      <c r="H66" s="48"/>
      <c r="I66" s="49"/>
      <c r="J66" s="12"/>
      <c r="K66" s="12"/>
      <c r="L66" s="12"/>
      <c r="M66" s="58"/>
      <c r="N66" s="59"/>
      <c r="P66" s="17"/>
      <c r="Q66" s="6"/>
      <c r="R66" s="6"/>
    </row>
    <row r="67" spans="1:18" s="4" customFormat="1" ht="24" hidden="1" customHeight="1" x14ac:dyDescent="0.2">
      <c r="A67" s="14"/>
      <c r="B67" s="15"/>
      <c r="C67" s="15" t="s">
        <v>186</v>
      </c>
      <c r="D67" s="27"/>
      <c r="E67" s="12"/>
      <c r="F67" s="42"/>
      <c r="G67" s="50"/>
      <c r="H67" s="48"/>
      <c r="I67" s="49"/>
      <c r="J67" s="12"/>
      <c r="K67" s="12"/>
      <c r="L67" s="12"/>
      <c r="M67" s="58"/>
      <c r="N67" s="59"/>
      <c r="P67" s="17"/>
      <c r="Q67" s="6"/>
      <c r="R67" s="6"/>
    </row>
    <row r="68" spans="1:18" s="4" customFormat="1" ht="24" hidden="1" customHeight="1" x14ac:dyDescent="0.2">
      <c r="A68" s="14"/>
      <c r="B68" s="15"/>
      <c r="C68" s="15" t="s">
        <v>187</v>
      </c>
      <c r="D68" s="27"/>
      <c r="E68" s="12"/>
      <c r="F68" s="42"/>
      <c r="G68" s="50"/>
      <c r="H68" s="48"/>
      <c r="I68" s="49"/>
      <c r="J68" s="12"/>
      <c r="K68" s="12"/>
      <c r="L68" s="12"/>
      <c r="M68" s="58"/>
      <c r="N68" s="59"/>
      <c r="P68" s="17"/>
      <c r="Q68" s="6"/>
      <c r="R68" s="6"/>
    </row>
    <row r="69" spans="1:18" s="4" customFormat="1" ht="24" hidden="1" customHeight="1" x14ac:dyDescent="0.2">
      <c r="A69" s="14"/>
      <c r="B69" s="15"/>
      <c r="C69" s="15" t="s">
        <v>188</v>
      </c>
      <c r="D69" s="27"/>
      <c r="E69" s="12"/>
      <c r="F69" s="42"/>
      <c r="G69" s="50"/>
      <c r="H69" s="48"/>
      <c r="I69" s="49"/>
      <c r="J69" s="12"/>
      <c r="K69" s="12"/>
      <c r="L69" s="12"/>
      <c r="M69" s="58"/>
      <c r="N69" s="59"/>
      <c r="P69" s="17"/>
      <c r="Q69" s="6"/>
      <c r="R69" s="6"/>
    </row>
    <row r="70" spans="1:18" s="4" customFormat="1" ht="24" hidden="1" customHeight="1" x14ac:dyDescent="0.2">
      <c r="A70" s="14"/>
      <c r="B70" s="15"/>
      <c r="C70" s="15" t="s">
        <v>189</v>
      </c>
      <c r="D70" s="27"/>
      <c r="E70" s="12"/>
      <c r="F70" s="42"/>
      <c r="G70" s="50"/>
      <c r="H70" s="48"/>
      <c r="I70" s="49"/>
      <c r="J70" s="12"/>
      <c r="K70" s="12"/>
      <c r="L70" s="12"/>
      <c r="M70" s="58"/>
      <c r="N70" s="59"/>
      <c r="P70" s="17"/>
      <c r="Q70" s="6"/>
      <c r="R70" s="6"/>
    </row>
    <row r="71" spans="1:18" s="4" customFormat="1" ht="24" hidden="1" customHeight="1" x14ac:dyDescent="0.2">
      <c r="A71" s="14"/>
      <c r="B71" s="15"/>
      <c r="C71" s="15" t="s">
        <v>190</v>
      </c>
      <c r="D71" s="27"/>
      <c r="E71" s="12"/>
      <c r="F71" s="42"/>
      <c r="G71" s="47" t="s">
        <v>132</v>
      </c>
      <c r="H71" s="48"/>
      <c r="I71" s="49"/>
      <c r="J71" s="12"/>
      <c r="K71" s="12"/>
      <c r="L71" s="12"/>
      <c r="M71" s="58"/>
      <c r="N71" s="59"/>
      <c r="P71" s="17"/>
      <c r="Q71" s="6"/>
      <c r="R71" s="6"/>
    </row>
    <row r="72" spans="1:18" s="4" customFormat="1" ht="24" hidden="1" customHeight="1" x14ac:dyDescent="0.2">
      <c r="A72" s="14"/>
      <c r="B72" s="15"/>
      <c r="C72" s="15" t="s">
        <v>191</v>
      </c>
      <c r="D72" s="27"/>
      <c r="E72" s="12"/>
      <c r="F72" s="42"/>
      <c r="G72" s="47" t="s">
        <v>29</v>
      </c>
      <c r="H72" s="48"/>
      <c r="I72" s="49"/>
      <c r="J72" s="12"/>
      <c r="K72" s="12"/>
      <c r="L72" s="12"/>
      <c r="M72" s="58"/>
      <c r="N72" s="59"/>
      <c r="P72" s="17"/>
      <c r="Q72" s="6"/>
      <c r="R72" s="6"/>
    </row>
    <row r="73" spans="1:18" s="4" customFormat="1" ht="24" hidden="1" customHeight="1" x14ac:dyDescent="0.2">
      <c r="A73" s="14"/>
      <c r="B73" s="15"/>
      <c r="C73" s="15" t="s">
        <v>254</v>
      </c>
      <c r="D73" s="27"/>
      <c r="E73" s="12"/>
      <c r="F73" s="42"/>
      <c r="G73" s="47" t="s">
        <v>33</v>
      </c>
      <c r="H73" s="48"/>
      <c r="I73" s="49"/>
      <c r="J73" s="12"/>
      <c r="K73" s="12"/>
      <c r="L73" s="12"/>
      <c r="M73" s="58"/>
      <c r="N73" s="59"/>
      <c r="P73" s="17"/>
      <c r="Q73" s="6"/>
      <c r="R73" s="6"/>
    </row>
    <row r="74" spans="1:18" s="4" customFormat="1" ht="24" hidden="1" customHeight="1" x14ac:dyDescent="0.2">
      <c r="A74" s="14"/>
      <c r="B74" s="15"/>
      <c r="C74" s="15" t="s">
        <v>255</v>
      </c>
      <c r="D74" s="27"/>
      <c r="E74" s="12"/>
      <c r="F74" s="42"/>
      <c r="G74" s="47" t="s">
        <v>35</v>
      </c>
      <c r="H74" s="48"/>
      <c r="I74" s="49"/>
      <c r="J74" s="12"/>
      <c r="K74" s="12"/>
      <c r="L74" s="12"/>
      <c r="M74" s="58"/>
      <c r="N74" s="59"/>
      <c r="P74" s="17"/>
      <c r="Q74" s="6"/>
      <c r="R74" s="6"/>
    </row>
    <row r="75" spans="1:18" s="4" customFormat="1" ht="24" hidden="1" customHeight="1" x14ac:dyDescent="0.2">
      <c r="A75" s="14"/>
      <c r="B75" s="15"/>
      <c r="C75" s="15" t="s">
        <v>192</v>
      </c>
      <c r="D75" s="27"/>
      <c r="E75" s="12"/>
      <c r="F75" s="42"/>
      <c r="G75" s="47" t="s">
        <v>38</v>
      </c>
      <c r="H75" s="48"/>
      <c r="I75" s="49"/>
      <c r="J75" s="12"/>
      <c r="K75" s="12"/>
      <c r="L75" s="12"/>
      <c r="M75" s="58"/>
      <c r="N75" s="59"/>
      <c r="P75" s="17"/>
      <c r="Q75" s="6"/>
      <c r="R75" s="6"/>
    </row>
    <row r="76" spans="1:18" s="4" customFormat="1" ht="24" hidden="1" customHeight="1" x14ac:dyDescent="0.2">
      <c r="A76" s="14"/>
      <c r="B76" s="15"/>
      <c r="C76" s="15" t="s">
        <v>193</v>
      </c>
      <c r="D76" s="27"/>
      <c r="E76" s="12"/>
      <c r="F76" s="42"/>
      <c r="G76" s="47" t="s">
        <v>40</v>
      </c>
      <c r="H76" s="48"/>
      <c r="I76" s="49"/>
      <c r="J76" s="12"/>
      <c r="K76" s="12"/>
      <c r="L76" s="12"/>
      <c r="M76" s="58"/>
      <c r="N76" s="59"/>
      <c r="P76" s="17"/>
      <c r="Q76" s="6"/>
      <c r="R76" s="6"/>
    </row>
    <row r="77" spans="1:18" s="4" customFormat="1" ht="24" hidden="1" customHeight="1" x14ac:dyDescent="0.2">
      <c r="A77" s="14"/>
      <c r="B77" s="15"/>
      <c r="C77" s="15" t="s">
        <v>194</v>
      </c>
      <c r="D77" s="27"/>
      <c r="E77" s="12"/>
      <c r="F77" s="42"/>
      <c r="G77" s="47" t="s">
        <v>43</v>
      </c>
      <c r="H77" s="48"/>
      <c r="I77" s="49"/>
      <c r="J77" s="12"/>
      <c r="K77" s="12"/>
      <c r="L77" s="12"/>
      <c r="M77" s="58"/>
      <c r="N77" s="59"/>
      <c r="P77" s="17"/>
      <c r="Q77" s="6"/>
      <c r="R77" s="6"/>
    </row>
    <row r="78" spans="1:18" s="4" customFormat="1" ht="24" hidden="1" customHeight="1" x14ac:dyDescent="0.2">
      <c r="A78" s="14"/>
      <c r="B78" s="15"/>
      <c r="C78" s="15" t="s">
        <v>195</v>
      </c>
      <c r="D78" s="27"/>
      <c r="E78" s="12"/>
      <c r="F78" s="42"/>
      <c r="G78" s="47" t="s">
        <v>45</v>
      </c>
      <c r="H78" s="48"/>
      <c r="I78" s="49"/>
      <c r="J78" s="12"/>
      <c r="K78" s="12"/>
      <c r="L78" s="12"/>
      <c r="M78" s="58"/>
      <c r="N78" s="59"/>
      <c r="P78" s="17"/>
      <c r="Q78" s="6"/>
      <c r="R78" s="6"/>
    </row>
    <row r="79" spans="1:18" s="4" customFormat="1" ht="24" hidden="1" customHeight="1" x14ac:dyDescent="0.2">
      <c r="A79" s="14"/>
      <c r="B79" s="15"/>
      <c r="C79" s="15" t="s">
        <v>196</v>
      </c>
      <c r="D79" s="27"/>
      <c r="E79" s="12"/>
      <c r="F79" s="42"/>
      <c r="G79" s="47" t="s">
        <v>47</v>
      </c>
      <c r="H79" s="48"/>
      <c r="I79" s="49"/>
      <c r="J79" s="12"/>
      <c r="K79" s="12"/>
      <c r="L79" s="12"/>
      <c r="M79" s="58"/>
      <c r="N79" s="59"/>
      <c r="P79" s="17"/>
      <c r="Q79" s="6"/>
      <c r="R79" s="6"/>
    </row>
    <row r="80" spans="1:18" s="4" customFormat="1" ht="24" hidden="1" customHeight="1" x14ac:dyDescent="0.2">
      <c r="A80" s="14"/>
      <c r="B80" s="15"/>
      <c r="C80" s="15" t="s">
        <v>197</v>
      </c>
      <c r="D80" s="27"/>
      <c r="E80" s="12"/>
      <c r="F80" s="42"/>
      <c r="G80" s="47" t="s">
        <v>247</v>
      </c>
      <c r="H80" s="48"/>
      <c r="I80" s="49"/>
      <c r="J80" s="12"/>
      <c r="K80" s="12"/>
      <c r="L80" s="12"/>
      <c r="M80" s="58"/>
      <c r="N80" s="59"/>
      <c r="P80" s="17"/>
      <c r="Q80" s="6"/>
      <c r="R80" s="6"/>
    </row>
    <row r="81" spans="1:18" s="4" customFormat="1" ht="24" hidden="1" customHeight="1" x14ac:dyDescent="0.2">
      <c r="A81" s="14"/>
      <c r="B81" s="15"/>
      <c r="C81" s="15" t="s">
        <v>198</v>
      </c>
      <c r="D81" s="27"/>
      <c r="E81" s="12"/>
      <c r="F81" s="42"/>
      <c r="G81" s="47" t="s">
        <v>50</v>
      </c>
      <c r="H81" s="48"/>
      <c r="I81" s="49"/>
      <c r="J81" s="12"/>
      <c r="K81" s="12"/>
      <c r="L81" s="12"/>
      <c r="M81" s="58"/>
      <c r="N81" s="59"/>
      <c r="P81" s="17"/>
      <c r="Q81" s="6"/>
      <c r="R81" s="6"/>
    </row>
    <row r="82" spans="1:18" s="4" customFormat="1" ht="24" hidden="1" customHeight="1" x14ac:dyDescent="0.2">
      <c r="A82" s="14"/>
      <c r="B82" s="15"/>
      <c r="C82" s="15" t="s">
        <v>199</v>
      </c>
      <c r="D82" s="27"/>
      <c r="E82" s="12"/>
      <c r="F82" s="42"/>
      <c r="G82" s="47" t="s">
        <v>52</v>
      </c>
      <c r="H82" s="48"/>
      <c r="I82" s="49"/>
      <c r="J82" s="12"/>
      <c r="K82" s="12"/>
      <c r="L82" s="12"/>
      <c r="M82" s="58"/>
      <c r="N82" s="59"/>
      <c r="P82" s="17"/>
      <c r="Q82" s="6"/>
      <c r="R82" s="6"/>
    </row>
    <row r="83" spans="1:18" s="4" customFormat="1" ht="24" hidden="1" customHeight="1" x14ac:dyDescent="0.2">
      <c r="A83" s="14"/>
      <c r="B83" s="15"/>
      <c r="C83" s="15" t="s">
        <v>200</v>
      </c>
      <c r="D83" s="27"/>
      <c r="E83" s="12"/>
      <c r="F83" s="42"/>
      <c r="G83" s="47" t="s">
        <v>54</v>
      </c>
      <c r="H83" s="48"/>
      <c r="I83" s="49"/>
      <c r="J83" s="12"/>
      <c r="K83" s="12"/>
      <c r="L83" s="12"/>
      <c r="M83" s="58"/>
      <c r="N83" s="59"/>
      <c r="P83" s="17"/>
      <c r="Q83" s="6"/>
      <c r="R83" s="6"/>
    </row>
    <row r="84" spans="1:18" s="4" customFormat="1" ht="24" hidden="1" customHeight="1" x14ac:dyDescent="0.2">
      <c r="A84" s="14"/>
      <c r="B84" s="15"/>
      <c r="C84" s="15" t="s">
        <v>201</v>
      </c>
      <c r="D84" s="27"/>
      <c r="E84" s="12"/>
      <c r="F84" s="42"/>
      <c r="G84" s="47" t="s">
        <v>56</v>
      </c>
      <c r="H84" s="48"/>
      <c r="I84" s="49"/>
      <c r="J84" s="12"/>
      <c r="K84" s="12"/>
      <c r="L84" s="12"/>
      <c r="M84" s="58"/>
      <c r="N84" s="59"/>
      <c r="P84" s="17"/>
      <c r="Q84" s="6"/>
      <c r="R84" s="6"/>
    </row>
    <row r="85" spans="1:18" s="4" customFormat="1" ht="24" hidden="1" customHeight="1" x14ac:dyDescent="0.2">
      <c r="A85" s="14"/>
      <c r="B85" s="15"/>
      <c r="C85" s="15" t="s">
        <v>202</v>
      </c>
      <c r="D85" s="27"/>
      <c r="E85" s="12"/>
      <c r="F85" s="42"/>
      <c r="G85" s="47" t="s">
        <v>58</v>
      </c>
      <c r="H85" s="48"/>
      <c r="I85" s="49"/>
      <c r="J85" s="12"/>
      <c r="K85" s="12"/>
      <c r="L85" s="12"/>
      <c r="M85" s="58"/>
      <c r="N85" s="59"/>
      <c r="P85" s="17"/>
      <c r="Q85" s="6"/>
      <c r="R85" s="6"/>
    </row>
    <row r="86" spans="1:18" s="4" customFormat="1" ht="24" hidden="1" customHeight="1" x14ac:dyDescent="0.2">
      <c r="A86" s="14"/>
      <c r="B86" s="15"/>
      <c r="C86" s="15" t="s">
        <v>203</v>
      </c>
      <c r="D86" s="27"/>
      <c r="E86" s="12"/>
      <c r="F86" s="42"/>
      <c r="G86" s="47" t="s">
        <v>60</v>
      </c>
      <c r="H86" s="48"/>
      <c r="I86" s="49"/>
      <c r="J86" s="12"/>
      <c r="K86" s="12"/>
      <c r="L86" s="12"/>
      <c r="M86" s="58"/>
      <c r="N86" s="59"/>
      <c r="P86" s="17"/>
      <c r="Q86" s="6"/>
      <c r="R86" s="6"/>
    </row>
    <row r="87" spans="1:18" s="4" customFormat="1" ht="24" hidden="1" customHeight="1" x14ac:dyDescent="0.2">
      <c r="A87" s="14"/>
      <c r="B87" s="15"/>
      <c r="C87" s="15" t="s">
        <v>204</v>
      </c>
      <c r="D87" s="27"/>
      <c r="E87" s="12"/>
      <c r="F87" s="42"/>
      <c r="G87" s="47" t="s">
        <v>62</v>
      </c>
      <c r="H87" s="48"/>
      <c r="I87" s="49"/>
      <c r="J87" s="12"/>
      <c r="K87" s="12"/>
      <c r="L87" s="12"/>
      <c r="M87" s="58"/>
      <c r="N87" s="59"/>
      <c r="P87" s="17"/>
      <c r="Q87" s="6"/>
      <c r="R87" s="6"/>
    </row>
    <row r="88" spans="1:18" s="4" customFormat="1" ht="24" hidden="1" customHeight="1" x14ac:dyDescent="0.2">
      <c r="A88" s="14"/>
      <c r="B88" s="15"/>
      <c r="C88" s="15" t="s">
        <v>205</v>
      </c>
      <c r="D88" s="27"/>
      <c r="E88" s="12"/>
      <c r="F88" s="42"/>
      <c r="G88" s="47" t="s">
        <v>65</v>
      </c>
      <c r="H88" s="48"/>
      <c r="I88" s="49"/>
      <c r="J88" s="12"/>
      <c r="K88" s="12"/>
      <c r="L88" s="12"/>
      <c r="M88" s="58"/>
      <c r="N88" s="59"/>
      <c r="P88" s="17"/>
      <c r="Q88" s="6"/>
      <c r="R88" s="6"/>
    </row>
    <row r="89" spans="1:18" s="4" customFormat="1" ht="24" hidden="1" customHeight="1" x14ac:dyDescent="0.2">
      <c r="A89" s="14"/>
      <c r="B89" s="15"/>
      <c r="C89" s="15" t="s">
        <v>206</v>
      </c>
      <c r="D89" s="27"/>
      <c r="E89" s="12"/>
      <c r="F89" s="42"/>
      <c r="G89" s="47" t="s">
        <v>67</v>
      </c>
      <c r="H89" s="48"/>
      <c r="I89" s="49"/>
      <c r="J89" s="12"/>
      <c r="K89" s="12"/>
      <c r="L89" s="12"/>
      <c r="M89" s="58"/>
      <c r="N89" s="59"/>
      <c r="P89" s="17"/>
      <c r="Q89" s="6"/>
      <c r="R89" s="6"/>
    </row>
    <row r="90" spans="1:18" s="4" customFormat="1" ht="24" hidden="1" customHeight="1" x14ac:dyDescent="0.2">
      <c r="A90" s="14"/>
      <c r="B90" s="15"/>
      <c r="C90" s="15" t="s">
        <v>207</v>
      </c>
      <c r="D90" s="27"/>
      <c r="E90" s="12"/>
      <c r="F90" s="42"/>
      <c r="G90" s="47" t="s">
        <v>68</v>
      </c>
      <c r="H90" s="48"/>
      <c r="I90" s="49"/>
      <c r="J90" s="12"/>
      <c r="K90" s="12"/>
      <c r="L90" s="12"/>
      <c r="M90" s="58"/>
      <c r="N90" s="59"/>
      <c r="P90" s="17"/>
      <c r="Q90" s="6"/>
      <c r="R90" s="6"/>
    </row>
    <row r="91" spans="1:18" s="4" customFormat="1" ht="24" hidden="1" customHeight="1" x14ac:dyDescent="0.2">
      <c r="A91" s="14"/>
      <c r="B91" s="15"/>
      <c r="C91" s="15" t="s">
        <v>208</v>
      </c>
      <c r="D91" s="27"/>
      <c r="E91" s="12"/>
      <c r="F91" s="42"/>
      <c r="G91" s="47" t="s">
        <v>70</v>
      </c>
      <c r="H91" s="48"/>
      <c r="I91" s="49"/>
      <c r="J91" s="12"/>
      <c r="K91" s="12"/>
      <c r="L91" s="12"/>
      <c r="M91" s="58"/>
      <c r="N91" s="59"/>
      <c r="P91" s="17"/>
      <c r="Q91" s="6"/>
      <c r="R91" s="6"/>
    </row>
    <row r="92" spans="1:18" s="4" customFormat="1" ht="24" hidden="1" customHeight="1" x14ac:dyDescent="0.2">
      <c r="A92" s="14"/>
      <c r="B92" s="15"/>
      <c r="C92" s="15" t="s">
        <v>209</v>
      </c>
      <c r="D92" s="27"/>
      <c r="E92" s="12"/>
      <c r="F92" s="42"/>
      <c r="G92" s="47" t="s">
        <v>72</v>
      </c>
      <c r="H92" s="48"/>
      <c r="I92" s="49"/>
      <c r="J92" s="12"/>
      <c r="K92" s="12"/>
      <c r="L92" s="12"/>
      <c r="M92" s="58"/>
      <c r="N92" s="59"/>
      <c r="P92" s="17"/>
      <c r="Q92" s="6"/>
      <c r="R92" s="6"/>
    </row>
    <row r="93" spans="1:18" s="4" customFormat="1" ht="24" hidden="1" customHeight="1" x14ac:dyDescent="0.2">
      <c r="A93" s="14"/>
      <c r="B93" s="15"/>
      <c r="C93" s="15" t="s">
        <v>210</v>
      </c>
      <c r="D93" s="27"/>
      <c r="E93" s="12"/>
      <c r="F93" s="42"/>
      <c r="G93" s="47" t="s">
        <v>73</v>
      </c>
      <c r="H93" s="48"/>
      <c r="I93" s="49"/>
      <c r="J93" s="12"/>
      <c r="K93" s="12"/>
      <c r="L93" s="12"/>
      <c r="M93" s="58"/>
      <c r="N93" s="59"/>
      <c r="P93" s="17"/>
      <c r="Q93" s="6"/>
      <c r="R93" s="6"/>
    </row>
    <row r="94" spans="1:18" s="4" customFormat="1" ht="24" hidden="1" customHeight="1" x14ac:dyDescent="0.2">
      <c r="A94" s="14"/>
      <c r="B94" s="15"/>
      <c r="C94" s="15" t="s">
        <v>211</v>
      </c>
      <c r="D94" s="27"/>
      <c r="E94" s="12"/>
      <c r="F94" s="42"/>
      <c r="G94" s="47" t="s">
        <v>75</v>
      </c>
      <c r="H94" s="48"/>
      <c r="I94" s="49"/>
      <c r="J94" s="12"/>
      <c r="K94" s="12"/>
      <c r="L94" s="12"/>
      <c r="M94" s="58"/>
      <c r="N94" s="59"/>
      <c r="P94" s="17"/>
      <c r="Q94" s="6"/>
      <c r="R94" s="6"/>
    </row>
    <row r="95" spans="1:18" s="4" customFormat="1" ht="24" hidden="1" customHeight="1" x14ac:dyDescent="0.2">
      <c r="A95" s="14"/>
      <c r="B95" s="15"/>
      <c r="C95" s="15" t="s">
        <v>212</v>
      </c>
      <c r="D95" s="27"/>
      <c r="E95" s="12"/>
      <c r="F95" s="42"/>
      <c r="G95" s="47" t="s">
        <v>77</v>
      </c>
      <c r="H95" s="48"/>
      <c r="I95" s="49"/>
      <c r="J95" s="12"/>
      <c r="K95" s="12"/>
      <c r="L95" s="12"/>
      <c r="M95" s="58"/>
      <c r="N95" s="59"/>
      <c r="P95" s="17"/>
      <c r="Q95" s="6"/>
      <c r="R95" s="6"/>
    </row>
    <row r="96" spans="1:18" s="4" customFormat="1" ht="24" hidden="1" customHeight="1" x14ac:dyDescent="0.2">
      <c r="A96" s="14"/>
      <c r="B96" s="15"/>
      <c r="C96" s="15" t="s">
        <v>213</v>
      </c>
      <c r="D96" s="27"/>
      <c r="E96" s="12"/>
      <c r="F96" s="42"/>
      <c r="G96" s="47" t="s">
        <v>79</v>
      </c>
      <c r="H96" s="48"/>
      <c r="I96" s="49"/>
      <c r="J96" s="12"/>
      <c r="K96" s="12"/>
      <c r="L96" s="12"/>
      <c r="M96" s="58"/>
      <c r="N96" s="59"/>
      <c r="P96" s="17"/>
      <c r="Q96" s="6"/>
      <c r="R96" s="6"/>
    </row>
    <row r="97" spans="1:18" s="4" customFormat="1" ht="24" hidden="1" customHeight="1" x14ac:dyDescent="0.2">
      <c r="A97" s="14"/>
      <c r="B97" s="15"/>
      <c r="C97" s="15" t="s">
        <v>214</v>
      </c>
      <c r="D97" s="27"/>
      <c r="E97" s="12"/>
      <c r="F97" s="42"/>
      <c r="G97" s="47" t="s">
        <v>81</v>
      </c>
      <c r="H97" s="48"/>
      <c r="I97" s="49"/>
      <c r="J97" s="12"/>
      <c r="K97" s="12"/>
      <c r="L97" s="12"/>
      <c r="M97" s="58"/>
      <c r="N97" s="59"/>
      <c r="P97" s="17"/>
      <c r="Q97" s="6"/>
      <c r="R97" s="6"/>
    </row>
    <row r="98" spans="1:18" s="4" customFormat="1" ht="24" hidden="1" customHeight="1" x14ac:dyDescent="0.2">
      <c r="A98" s="14"/>
      <c r="B98" s="15"/>
      <c r="C98" s="15" t="s">
        <v>215</v>
      </c>
      <c r="D98" s="27"/>
      <c r="E98" s="12"/>
      <c r="F98" s="42"/>
      <c r="G98" s="47" t="s">
        <v>83</v>
      </c>
      <c r="H98" s="48"/>
      <c r="I98" s="49"/>
      <c r="J98" s="12"/>
      <c r="K98" s="12"/>
      <c r="L98" s="12"/>
      <c r="M98" s="58"/>
      <c r="N98" s="59"/>
      <c r="P98" s="17"/>
      <c r="Q98" s="6"/>
      <c r="R98" s="6"/>
    </row>
    <row r="99" spans="1:18" s="4" customFormat="1" ht="24" hidden="1" customHeight="1" x14ac:dyDescent="0.2">
      <c r="A99" s="14"/>
      <c r="B99" s="15"/>
      <c r="C99" s="15" t="s">
        <v>216</v>
      </c>
      <c r="D99" s="27"/>
      <c r="E99" s="12"/>
      <c r="F99" s="42"/>
      <c r="G99" s="47" t="s">
        <v>85</v>
      </c>
      <c r="H99" s="48"/>
      <c r="I99" s="49"/>
      <c r="J99" s="12"/>
      <c r="K99" s="12"/>
      <c r="L99" s="12"/>
      <c r="M99" s="58"/>
      <c r="N99" s="59"/>
      <c r="P99" s="17"/>
      <c r="Q99" s="6"/>
      <c r="R99" s="6"/>
    </row>
    <row r="100" spans="1:18" s="4" customFormat="1" ht="24" hidden="1" customHeight="1" x14ac:dyDescent="0.2">
      <c r="A100" s="14"/>
      <c r="B100" s="15"/>
      <c r="C100" s="15" t="s">
        <v>217</v>
      </c>
      <c r="D100" s="27"/>
      <c r="E100" s="12"/>
      <c r="F100" s="42"/>
      <c r="G100" s="47" t="s">
        <v>87</v>
      </c>
      <c r="H100" s="48"/>
      <c r="I100" s="49"/>
      <c r="J100" s="12"/>
      <c r="K100" s="12"/>
      <c r="L100" s="12"/>
      <c r="M100" s="58"/>
      <c r="N100" s="59"/>
      <c r="P100" s="17"/>
      <c r="Q100" s="6"/>
      <c r="R100" s="6"/>
    </row>
    <row r="101" spans="1:18" s="4" customFormat="1" ht="24" hidden="1" customHeight="1" x14ac:dyDescent="0.2">
      <c r="A101" s="14"/>
      <c r="B101" s="15"/>
      <c r="C101" s="15" t="s">
        <v>218</v>
      </c>
      <c r="D101" s="27"/>
      <c r="E101" s="12"/>
      <c r="F101" s="42"/>
      <c r="G101" s="47" t="s">
        <v>89</v>
      </c>
      <c r="H101" s="48"/>
      <c r="I101" s="49"/>
      <c r="J101" s="12"/>
      <c r="K101" s="12"/>
      <c r="L101" s="12"/>
      <c r="M101" s="58"/>
      <c r="N101" s="59"/>
      <c r="P101" s="17"/>
      <c r="Q101" s="6"/>
      <c r="R101" s="6"/>
    </row>
    <row r="102" spans="1:18" s="4" customFormat="1" ht="24" hidden="1" customHeight="1" x14ac:dyDescent="0.2">
      <c r="A102" s="14"/>
      <c r="B102" s="15"/>
      <c r="C102" s="15" t="s">
        <v>219</v>
      </c>
      <c r="D102" s="27"/>
      <c r="E102" s="12"/>
      <c r="F102" s="42"/>
      <c r="G102" s="47" t="s">
        <v>92</v>
      </c>
      <c r="H102" s="48"/>
      <c r="I102" s="49"/>
      <c r="J102" s="12"/>
      <c r="K102" s="12"/>
      <c r="L102" s="12"/>
      <c r="M102" s="58"/>
      <c r="N102" s="59"/>
      <c r="P102" s="17"/>
      <c r="Q102" s="6"/>
      <c r="R102" s="6"/>
    </row>
    <row r="103" spans="1:18" s="4" customFormat="1" ht="24" hidden="1" customHeight="1" x14ac:dyDescent="0.2">
      <c r="A103" s="14"/>
      <c r="B103" s="15"/>
      <c r="C103" s="15" t="s">
        <v>220</v>
      </c>
      <c r="D103" s="27"/>
      <c r="E103" s="12"/>
      <c r="F103" s="42"/>
      <c r="G103" s="47" t="s">
        <v>94</v>
      </c>
      <c r="H103" s="48"/>
      <c r="I103" s="49"/>
      <c r="J103" s="12"/>
      <c r="K103" s="12"/>
      <c r="L103" s="12"/>
      <c r="M103" s="58"/>
      <c r="N103" s="59"/>
      <c r="P103" s="17"/>
      <c r="Q103" s="6"/>
      <c r="R103" s="6"/>
    </row>
    <row r="104" spans="1:18" s="4" customFormat="1" ht="24" hidden="1" customHeight="1" x14ac:dyDescent="0.2">
      <c r="A104" s="14"/>
      <c r="B104" s="15"/>
      <c r="C104" s="15" t="s">
        <v>223</v>
      </c>
      <c r="D104" s="27"/>
      <c r="E104" s="12"/>
      <c r="F104" s="42"/>
      <c r="G104" s="47" t="s">
        <v>96</v>
      </c>
      <c r="H104" s="48"/>
      <c r="I104" s="49"/>
      <c r="J104" s="12"/>
      <c r="K104" s="12"/>
      <c r="L104" s="12"/>
      <c r="M104" s="58"/>
      <c r="N104" s="59"/>
      <c r="P104" s="17"/>
      <c r="Q104" s="6"/>
      <c r="R104" s="6"/>
    </row>
    <row r="105" spans="1:18" s="4" customFormat="1" ht="24" hidden="1" customHeight="1" x14ac:dyDescent="0.2">
      <c r="A105" s="14"/>
      <c r="B105" s="15"/>
      <c r="C105" s="15" t="s">
        <v>221</v>
      </c>
      <c r="D105" s="27"/>
      <c r="E105" s="12"/>
      <c r="F105" s="42"/>
      <c r="G105" s="47" t="s">
        <v>98</v>
      </c>
      <c r="H105" s="48"/>
      <c r="I105" s="49"/>
      <c r="J105" s="12"/>
      <c r="K105" s="12"/>
      <c r="L105" s="12"/>
      <c r="M105" s="58"/>
      <c r="N105" s="59"/>
      <c r="P105" s="17"/>
      <c r="Q105" s="6"/>
      <c r="R105" s="6"/>
    </row>
    <row r="106" spans="1:18" s="4" customFormat="1" ht="24" hidden="1" customHeight="1" x14ac:dyDescent="0.2">
      <c r="A106" s="14"/>
      <c r="B106" s="15"/>
      <c r="C106" s="15" t="s">
        <v>222</v>
      </c>
      <c r="D106" s="27"/>
      <c r="E106" s="12"/>
      <c r="F106" s="42"/>
      <c r="G106" s="47" t="s">
        <v>100</v>
      </c>
      <c r="H106" s="48"/>
      <c r="I106" s="49"/>
      <c r="J106" s="12"/>
      <c r="K106" s="12"/>
      <c r="L106" s="12"/>
      <c r="M106" s="58"/>
      <c r="N106" s="59"/>
      <c r="P106" s="17"/>
      <c r="Q106" s="6"/>
      <c r="R106" s="6"/>
    </row>
    <row r="107" spans="1:18" s="4" customFormat="1" ht="24" hidden="1" customHeight="1" x14ac:dyDescent="0.2">
      <c r="A107" s="14"/>
      <c r="B107" s="15"/>
      <c r="C107" s="15" t="s">
        <v>224</v>
      </c>
      <c r="D107" s="27"/>
      <c r="E107" s="12"/>
      <c r="F107" s="42"/>
      <c r="G107" s="47" t="s">
        <v>103</v>
      </c>
      <c r="H107" s="48"/>
      <c r="I107" s="49"/>
      <c r="J107" s="12"/>
      <c r="K107" s="12"/>
      <c r="L107" s="12"/>
      <c r="M107" s="58"/>
      <c r="N107" s="59"/>
      <c r="P107" s="17"/>
      <c r="Q107" s="6"/>
      <c r="R107" s="6"/>
    </row>
    <row r="108" spans="1:18" s="4" customFormat="1" ht="24" hidden="1" customHeight="1" x14ac:dyDescent="0.2">
      <c r="A108" s="14"/>
      <c r="B108" s="15"/>
      <c r="C108" s="15" t="s">
        <v>225</v>
      </c>
      <c r="D108" s="27"/>
      <c r="E108" s="12"/>
      <c r="F108" s="42"/>
      <c r="G108" s="47" t="s">
        <v>107</v>
      </c>
      <c r="H108" s="48"/>
      <c r="I108" s="49"/>
      <c r="J108" s="12"/>
      <c r="K108" s="12"/>
      <c r="L108" s="12"/>
      <c r="M108" s="58"/>
      <c r="N108" s="59"/>
      <c r="P108" s="17"/>
      <c r="Q108" s="6"/>
      <c r="R108" s="6"/>
    </row>
    <row r="109" spans="1:18" s="4" customFormat="1" ht="24" hidden="1" customHeight="1" x14ac:dyDescent="0.2">
      <c r="A109" s="14"/>
      <c r="B109" s="15"/>
      <c r="C109" s="15" t="s">
        <v>226</v>
      </c>
      <c r="D109" s="27"/>
      <c r="E109" s="12"/>
      <c r="F109" s="42"/>
      <c r="G109" s="47" t="s">
        <v>109</v>
      </c>
      <c r="H109" s="48"/>
      <c r="I109" s="49"/>
      <c r="J109" s="12"/>
      <c r="K109" s="12"/>
      <c r="L109" s="12"/>
      <c r="M109" s="58"/>
      <c r="N109" s="59"/>
      <c r="P109" s="17"/>
      <c r="Q109" s="6"/>
      <c r="R109" s="6"/>
    </row>
    <row r="110" spans="1:18" s="4" customFormat="1" ht="24" hidden="1" customHeight="1" x14ac:dyDescent="0.2">
      <c r="A110" s="14"/>
      <c r="B110" s="15"/>
      <c r="C110" s="15" t="s">
        <v>227</v>
      </c>
      <c r="D110" s="27"/>
      <c r="E110" s="12"/>
      <c r="F110" s="42"/>
      <c r="G110" s="47" t="s">
        <v>111</v>
      </c>
      <c r="H110" s="48"/>
      <c r="I110" s="49"/>
      <c r="J110" s="12"/>
      <c r="K110" s="12"/>
      <c r="L110" s="12"/>
      <c r="M110" s="58"/>
      <c r="N110" s="59"/>
      <c r="P110" s="17"/>
      <c r="Q110" s="6"/>
      <c r="R110" s="6"/>
    </row>
    <row r="111" spans="1:18" s="4" customFormat="1" ht="24" hidden="1" customHeight="1" x14ac:dyDescent="0.2">
      <c r="A111" s="14"/>
      <c r="B111" s="15"/>
      <c r="C111" s="15" t="s">
        <v>228</v>
      </c>
      <c r="D111" s="27"/>
      <c r="E111" s="12"/>
      <c r="F111" s="42"/>
      <c r="G111" s="47" t="s">
        <v>113</v>
      </c>
      <c r="H111" s="48"/>
      <c r="I111" s="49"/>
      <c r="J111" s="12"/>
      <c r="K111" s="12"/>
      <c r="L111" s="12"/>
      <c r="M111" s="58"/>
      <c r="N111" s="59"/>
      <c r="P111" s="17"/>
      <c r="Q111" s="6"/>
      <c r="R111" s="6"/>
    </row>
    <row r="112" spans="1:18" s="4" customFormat="1" ht="24" hidden="1" customHeight="1" x14ac:dyDescent="0.2">
      <c r="A112" s="14"/>
      <c r="B112" s="15"/>
      <c r="C112" s="15" t="s">
        <v>229</v>
      </c>
      <c r="D112" s="27"/>
      <c r="E112" s="12"/>
      <c r="F112" s="42"/>
      <c r="G112" s="47" t="s">
        <v>115</v>
      </c>
      <c r="H112" s="48"/>
      <c r="I112" s="49"/>
      <c r="J112" s="12"/>
      <c r="K112" s="12"/>
      <c r="L112" s="12"/>
      <c r="M112" s="58"/>
      <c r="N112" s="59"/>
      <c r="P112" s="17"/>
      <c r="Q112" s="6"/>
      <c r="R112" s="6"/>
    </row>
    <row r="113" spans="1:18" s="4" customFormat="1" ht="24" hidden="1" customHeight="1" x14ac:dyDescent="0.2">
      <c r="A113" s="14"/>
      <c r="B113" s="15"/>
      <c r="C113" s="15" t="s">
        <v>230</v>
      </c>
      <c r="D113" s="27"/>
      <c r="E113" s="12"/>
      <c r="F113" s="42"/>
      <c r="G113" s="47" t="s">
        <v>118</v>
      </c>
      <c r="H113" s="48"/>
      <c r="I113" s="49"/>
      <c r="J113" s="12"/>
      <c r="K113" s="12"/>
      <c r="L113" s="12"/>
      <c r="M113" s="58"/>
      <c r="N113" s="59"/>
      <c r="P113" s="17"/>
      <c r="Q113" s="6"/>
      <c r="R113" s="6"/>
    </row>
    <row r="114" spans="1:18" s="4" customFormat="1" ht="24" hidden="1" customHeight="1" x14ac:dyDescent="0.2">
      <c r="A114" s="14"/>
      <c r="B114" s="15"/>
      <c r="C114" s="15" t="s">
        <v>231</v>
      </c>
      <c r="D114" s="27"/>
      <c r="E114" s="12"/>
      <c r="F114" s="42"/>
      <c r="G114" s="47" t="s">
        <v>117</v>
      </c>
      <c r="H114" s="48"/>
      <c r="I114" s="49"/>
      <c r="J114" s="12"/>
      <c r="K114" s="12"/>
      <c r="L114" s="12"/>
      <c r="M114" s="58"/>
      <c r="N114" s="59"/>
      <c r="P114" s="17"/>
      <c r="Q114" s="6"/>
      <c r="R114" s="6"/>
    </row>
    <row r="115" spans="1:18" s="4" customFormat="1" ht="24" hidden="1" customHeight="1" x14ac:dyDescent="0.2">
      <c r="A115" s="14"/>
      <c r="B115" s="15"/>
      <c r="C115" s="15" t="s">
        <v>232</v>
      </c>
      <c r="D115" s="27"/>
      <c r="E115" s="12"/>
      <c r="F115" s="42"/>
      <c r="G115" s="47" t="s">
        <v>120</v>
      </c>
      <c r="H115" s="48"/>
      <c r="I115" s="49"/>
      <c r="J115" s="12"/>
      <c r="K115" s="12"/>
      <c r="L115" s="12"/>
      <c r="M115" s="58"/>
      <c r="N115" s="59"/>
      <c r="P115" s="17"/>
      <c r="Q115" s="6"/>
      <c r="R115" s="6"/>
    </row>
    <row r="116" spans="1:18" s="4" customFormat="1" ht="24" hidden="1" customHeight="1" x14ac:dyDescent="0.2">
      <c r="A116" s="14"/>
      <c r="B116" s="15"/>
      <c r="C116" s="15" t="s">
        <v>234</v>
      </c>
      <c r="D116" s="27"/>
      <c r="E116" s="12"/>
      <c r="F116" s="42"/>
      <c r="G116" s="47" t="s">
        <v>122</v>
      </c>
      <c r="H116" s="48"/>
      <c r="I116" s="49"/>
      <c r="J116" s="12"/>
      <c r="K116" s="12"/>
      <c r="L116" s="12"/>
      <c r="M116" s="58"/>
      <c r="N116" s="59"/>
      <c r="P116" s="17"/>
      <c r="Q116" s="6"/>
      <c r="R116" s="6"/>
    </row>
    <row r="117" spans="1:18" s="4" customFormat="1" ht="24" hidden="1" customHeight="1" x14ac:dyDescent="0.2">
      <c r="A117" s="14"/>
      <c r="B117" s="15"/>
      <c r="C117" s="15" t="s">
        <v>235</v>
      </c>
      <c r="D117" s="27"/>
      <c r="E117" s="12"/>
      <c r="F117" s="42"/>
      <c r="G117" s="47" t="s">
        <v>124</v>
      </c>
      <c r="H117" s="48"/>
      <c r="I117" s="49"/>
      <c r="J117" s="12"/>
      <c r="K117" s="12"/>
      <c r="L117" s="12"/>
      <c r="M117" s="58"/>
      <c r="N117" s="59"/>
      <c r="P117" s="17"/>
      <c r="Q117" s="6"/>
      <c r="R117" s="6"/>
    </row>
    <row r="118" spans="1:18" s="4" customFormat="1" ht="24" hidden="1" customHeight="1" x14ac:dyDescent="0.2">
      <c r="A118" s="14"/>
      <c r="B118" s="15"/>
      <c r="C118" s="15" t="s">
        <v>236</v>
      </c>
      <c r="D118" s="27"/>
      <c r="E118" s="12"/>
      <c r="F118" s="42"/>
      <c r="G118" s="47" t="s">
        <v>126</v>
      </c>
      <c r="H118" s="48"/>
      <c r="I118" s="49"/>
      <c r="J118" s="12"/>
      <c r="K118" s="12"/>
      <c r="L118" s="12"/>
      <c r="M118" s="58"/>
      <c r="N118" s="59"/>
      <c r="P118" s="17"/>
      <c r="Q118" s="6"/>
      <c r="R118" s="6"/>
    </row>
    <row r="119" spans="1:18" s="4" customFormat="1" ht="24" hidden="1" customHeight="1" x14ac:dyDescent="0.2">
      <c r="A119" s="14"/>
      <c r="B119" s="15"/>
      <c r="C119" s="15" t="s">
        <v>237</v>
      </c>
      <c r="D119" s="27"/>
      <c r="E119" s="12"/>
      <c r="F119" s="42"/>
      <c r="G119" s="47" t="s">
        <v>128</v>
      </c>
      <c r="H119" s="48"/>
      <c r="I119" s="49"/>
      <c r="J119" s="12"/>
      <c r="K119" s="12"/>
      <c r="L119" s="12"/>
      <c r="M119" s="58"/>
      <c r="N119" s="59"/>
      <c r="P119" s="17"/>
      <c r="Q119" s="6"/>
      <c r="R119" s="6"/>
    </row>
    <row r="120" spans="1:18" s="4" customFormat="1" ht="24" hidden="1" customHeight="1" x14ac:dyDescent="0.2">
      <c r="A120" s="14"/>
      <c r="B120" s="15"/>
      <c r="C120" s="15" t="s">
        <v>238</v>
      </c>
      <c r="D120" s="27"/>
      <c r="E120" s="12"/>
      <c r="F120" s="42"/>
      <c r="G120" s="47" t="s">
        <v>130</v>
      </c>
      <c r="H120" s="48"/>
      <c r="I120" s="49"/>
      <c r="J120" s="12"/>
      <c r="K120" s="12"/>
      <c r="L120" s="12"/>
      <c r="M120" s="58"/>
      <c r="N120" s="59"/>
      <c r="P120" s="17"/>
      <c r="Q120" s="6"/>
      <c r="R120" s="6"/>
    </row>
    <row r="121" spans="1:18" s="4" customFormat="1" ht="24" hidden="1" customHeight="1" x14ac:dyDescent="0.2">
      <c r="A121" s="14"/>
      <c r="B121" s="15"/>
      <c r="C121" s="15" t="s">
        <v>239</v>
      </c>
      <c r="D121" s="27"/>
      <c r="E121" s="12"/>
      <c r="F121" s="42"/>
      <c r="G121" s="47" t="s">
        <v>134</v>
      </c>
      <c r="H121" s="48"/>
      <c r="I121" s="49"/>
      <c r="J121" s="12"/>
      <c r="K121" s="12"/>
      <c r="L121" s="12"/>
      <c r="M121" s="58"/>
      <c r="N121" s="59"/>
      <c r="P121" s="17"/>
      <c r="Q121" s="6"/>
      <c r="R121" s="6"/>
    </row>
    <row r="122" spans="1:18" s="4" customFormat="1" ht="24" hidden="1" customHeight="1" x14ac:dyDescent="0.2">
      <c r="A122" s="14"/>
      <c r="B122" s="15"/>
      <c r="C122" s="15" t="s">
        <v>240</v>
      </c>
      <c r="D122" s="27"/>
      <c r="E122" s="12"/>
      <c r="F122" s="42"/>
      <c r="G122" s="47" t="s">
        <v>136</v>
      </c>
      <c r="H122" s="48"/>
      <c r="I122" s="49"/>
      <c r="J122" s="12"/>
      <c r="K122" s="12"/>
      <c r="L122" s="12"/>
      <c r="M122" s="58"/>
      <c r="N122" s="59"/>
      <c r="P122" s="17"/>
      <c r="Q122" s="6"/>
      <c r="R122" s="6"/>
    </row>
    <row r="123" spans="1:18" s="4" customFormat="1" ht="24" hidden="1" customHeight="1" x14ac:dyDescent="0.2">
      <c r="A123" s="14"/>
      <c r="B123" s="15" t="s">
        <v>268</v>
      </c>
      <c r="C123" s="15" t="s">
        <v>241</v>
      </c>
      <c r="D123" s="27"/>
      <c r="E123" s="12"/>
      <c r="F123" s="42"/>
      <c r="G123" s="47" t="s">
        <v>138</v>
      </c>
      <c r="H123" s="48"/>
      <c r="I123" s="49"/>
      <c r="J123" s="12"/>
      <c r="K123" s="12"/>
      <c r="L123" s="12"/>
      <c r="M123" s="58"/>
      <c r="N123" s="59"/>
      <c r="P123" s="17"/>
      <c r="Q123" s="6"/>
      <c r="R123" s="6"/>
    </row>
    <row r="124" spans="1:18" s="4" customFormat="1" ht="24" hidden="1" customHeight="1" x14ac:dyDescent="0.2">
      <c r="A124" s="14"/>
      <c r="B124" s="15" t="s">
        <v>267</v>
      </c>
      <c r="C124" s="15" t="s">
        <v>242</v>
      </c>
      <c r="D124" s="27"/>
      <c r="E124" s="12"/>
      <c r="F124" s="42"/>
      <c r="G124" s="47" t="s">
        <v>140</v>
      </c>
      <c r="H124" s="48"/>
      <c r="I124" s="49"/>
      <c r="J124" s="12"/>
      <c r="K124" s="12"/>
      <c r="L124" s="12"/>
      <c r="M124" s="58"/>
      <c r="N124" s="59"/>
      <c r="P124" s="17"/>
      <c r="Q124" s="6"/>
      <c r="R124" s="6"/>
    </row>
    <row r="125" spans="1:18" s="4" customFormat="1" ht="24" hidden="1" customHeight="1" x14ac:dyDescent="0.2">
      <c r="A125" s="14"/>
      <c r="B125" s="15" t="s">
        <v>266</v>
      </c>
      <c r="C125" s="15" t="s">
        <v>243</v>
      </c>
      <c r="D125" s="27"/>
      <c r="E125" s="12"/>
      <c r="F125" s="42"/>
      <c r="G125" s="47" t="s">
        <v>143</v>
      </c>
      <c r="H125" s="48"/>
      <c r="I125" s="49"/>
      <c r="J125" s="12"/>
      <c r="K125" s="12"/>
      <c r="L125" s="12"/>
      <c r="M125" s="58"/>
      <c r="N125" s="59"/>
      <c r="P125" s="17"/>
      <c r="Q125" s="6"/>
      <c r="R125" s="6"/>
    </row>
    <row r="126" spans="1:18" s="4" customFormat="1" ht="24" hidden="1" customHeight="1" x14ac:dyDescent="0.2">
      <c r="A126" s="14"/>
      <c r="B126" s="15" t="s">
        <v>265</v>
      </c>
      <c r="C126" s="15" t="s">
        <v>244</v>
      </c>
      <c r="D126" s="27"/>
      <c r="E126" s="12"/>
      <c r="F126" s="42"/>
      <c r="G126" s="47" t="s">
        <v>145</v>
      </c>
      <c r="H126" s="48"/>
      <c r="I126" s="49"/>
      <c r="J126" s="12"/>
      <c r="K126" s="12"/>
      <c r="L126" s="12"/>
      <c r="M126" s="58"/>
      <c r="N126" s="59"/>
      <c r="P126" s="17"/>
      <c r="Q126" s="6"/>
      <c r="R126" s="6"/>
    </row>
    <row r="127" spans="1:18" s="4" customFormat="1" ht="24" hidden="1" customHeight="1" x14ac:dyDescent="0.2">
      <c r="A127" s="14"/>
      <c r="B127" s="15" t="s">
        <v>264</v>
      </c>
      <c r="C127" s="15" t="s">
        <v>245</v>
      </c>
      <c r="D127" s="27"/>
      <c r="E127" s="12"/>
      <c r="F127" s="42"/>
      <c r="G127" s="47" t="s">
        <v>147</v>
      </c>
      <c r="H127" s="48"/>
      <c r="I127" s="49"/>
      <c r="J127" s="12"/>
      <c r="K127" s="12"/>
      <c r="L127" s="12"/>
      <c r="M127" s="58"/>
      <c r="N127" s="59"/>
      <c r="P127" s="17"/>
      <c r="Q127" s="6"/>
      <c r="R127" s="6"/>
    </row>
    <row r="128" spans="1:18" ht="18.75" customHeight="1" x14ac:dyDescent="0.2">
      <c r="A128" s="13">
        <v>1</v>
      </c>
      <c r="B128" s="20"/>
      <c r="C128" s="21"/>
      <c r="D128" s="28"/>
      <c r="E128" s="40"/>
      <c r="F128" s="22"/>
      <c r="G128" s="51"/>
      <c r="H128" s="52"/>
      <c r="I128" s="53"/>
      <c r="J128" s="39"/>
      <c r="K128" s="23"/>
      <c r="L128" s="22"/>
      <c r="M128" s="22"/>
      <c r="N128" s="60"/>
      <c r="O128" s="34">
        <f t="shared" ref="O128" si="0">N128</f>
        <v>0</v>
      </c>
      <c r="P128" s="16">
        <f t="shared" ref="P128" si="1">(D128*E128*N128)/1000000</f>
        <v>0</v>
      </c>
      <c r="Q128" s="35">
        <f t="shared" ref="Q128" si="2">M128</f>
        <v>0</v>
      </c>
      <c r="R128" s="5">
        <f t="shared" ref="R128" si="3">F128*K128</f>
        <v>0</v>
      </c>
    </row>
    <row r="129" spans="1:18" ht="18.75" customHeight="1" x14ac:dyDescent="0.2">
      <c r="A129" s="11">
        <v>2</v>
      </c>
      <c r="B129" s="20"/>
      <c r="C129" s="21"/>
      <c r="D129" s="28"/>
      <c r="E129" s="40"/>
      <c r="F129" s="22"/>
      <c r="G129" s="51"/>
      <c r="H129" s="52"/>
      <c r="I129" s="53"/>
      <c r="J129" s="39"/>
      <c r="K129" s="23"/>
      <c r="L129" s="22"/>
      <c r="M129" s="22"/>
      <c r="N129" s="60"/>
      <c r="O129" s="34">
        <f t="shared" ref="O129:O192" si="4">N129</f>
        <v>0</v>
      </c>
      <c r="P129" s="16">
        <f t="shared" ref="P129:P192" si="5">(D129*E129*N129)/1000000</f>
        <v>0</v>
      </c>
      <c r="Q129" s="35">
        <f t="shared" ref="Q129:Q192" si="6">M129</f>
        <v>0</v>
      </c>
      <c r="R129" s="5">
        <f t="shared" ref="R129:R192" si="7">F129*K129</f>
        <v>0</v>
      </c>
    </row>
    <row r="130" spans="1:18" ht="18.75" customHeight="1" x14ac:dyDescent="0.2">
      <c r="A130" s="11">
        <v>3</v>
      </c>
      <c r="B130" s="20"/>
      <c r="C130" s="21"/>
      <c r="D130" s="28"/>
      <c r="E130" s="40"/>
      <c r="F130" s="22"/>
      <c r="G130" s="51"/>
      <c r="H130" s="52"/>
      <c r="I130" s="53"/>
      <c r="J130" s="39"/>
      <c r="K130" s="23"/>
      <c r="L130" s="22"/>
      <c r="M130" s="22"/>
      <c r="N130" s="60"/>
      <c r="O130" s="34">
        <f t="shared" si="4"/>
        <v>0</v>
      </c>
      <c r="P130" s="16">
        <f t="shared" si="5"/>
        <v>0</v>
      </c>
      <c r="Q130" s="35">
        <f t="shared" si="6"/>
        <v>0</v>
      </c>
      <c r="R130" s="5">
        <f t="shared" si="7"/>
        <v>0</v>
      </c>
    </row>
    <row r="131" spans="1:18" ht="18.75" customHeight="1" x14ac:dyDescent="0.2">
      <c r="A131" s="11">
        <v>4</v>
      </c>
      <c r="B131" s="20"/>
      <c r="C131" s="21"/>
      <c r="D131" s="28"/>
      <c r="E131" s="40"/>
      <c r="F131" s="22"/>
      <c r="G131" s="51"/>
      <c r="H131" s="52"/>
      <c r="I131" s="53"/>
      <c r="J131" s="39"/>
      <c r="K131" s="23"/>
      <c r="L131" s="22"/>
      <c r="M131" s="22"/>
      <c r="N131" s="60"/>
      <c r="O131" s="34">
        <f t="shared" si="4"/>
        <v>0</v>
      </c>
      <c r="P131" s="16">
        <f t="shared" si="5"/>
        <v>0</v>
      </c>
      <c r="Q131" s="35">
        <f t="shared" si="6"/>
        <v>0</v>
      </c>
      <c r="R131" s="5">
        <f t="shared" si="7"/>
        <v>0</v>
      </c>
    </row>
    <row r="132" spans="1:18" ht="18.75" customHeight="1" x14ac:dyDescent="0.2">
      <c r="A132" s="11">
        <v>5</v>
      </c>
      <c r="B132" s="20"/>
      <c r="C132" s="21"/>
      <c r="D132" s="28"/>
      <c r="E132" s="40"/>
      <c r="F132" s="22"/>
      <c r="G132" s="51"/>
      <c r="H132" s="52"/>
      <c r="I132" s="53"/>
      <c r="J132" s="39"/>
      <c r="K132" s="23"/>
      <c r="L132" s="22"/>
      <c r="M132" s="22"/>
      <c r="N132" s="60"/>
      <c r="O132" s="34">
        <f t="shared" si="4"/>
        <v>0</v>
      </c>
      <c r="P132" s="16">
        <f t="shared" si="5"/>
        <v>0</v>
      </c>
      <c r="Q132" s="35">
        <f t="shared" si="6"/>
        <v>0</v>
      </c>
      <c r="R132" s="5">
        <f t="shared" si="7"/>
        <v>0</v>
      </c>
    </row>
    <row r="133" spans="1:18" ht="18.75" customHeight="1" x14ac:dyDescent="0.2">
      <c r="A133" s="11">
        <v>6</v>
      </c>
      <c r="B133" s="20"/>
      <c r="C133" s="21"/>
      <c r="D133" s="28"/>
      <c r="E133" s="40"/>
      <c r="F133" s="22"/>
      <c r="G133" s="51"/>
      <c r="H133" s="52"/>
      <c r="I133" s="53"/>
      <c r="J133" s="39"/>
      <c r="K133" s="23"/>
      <c r="L133" s="22"/>
      <c r="M133" s="22"/>
      <c r="N133" s="60"/>
      <c r="O133" s="34">
        <f t="shared" si="4"/>
        <v>0</v>
      </c>
      <c r="P133" s="16">
        <f t="shared" si="5"/>
        <v>0</v>
      </c>
      <c r="Q133" s="35">
        <f t="shared" si="6"/>
        <v>0</v>
      </c>
      <c r="R133" s="5">
        <f t="shared" si="7"/>
        <v>0</v>
      </c>
    </row>
    <row r="134" spans="1:18" ht="18.75" customHeight="1" x14ac:dyDescent="0.2">
      <c r="A134" s="11">
        <v>7</v>
      </c>
      <c r="B134" s="20"/>
      <c r="C134" s="21"/>
      <c r="D134" s="28"/>
      <c r="E134" s="40"/>
      <c r="F134" s="22"/>
      <c r="G134" s="51"/>
      <c r="H134" s="52"/>
      <c r="I134" s="53"/>
      <c r="J134" s="39"/>
      <c r="K134" s="23"/>
      <c r="L134" s="22"/>
      <c r="M134" s="22"/>
      <c r="N134" s="60"/>
      <c r="O134" s="34">
        <f t="shared" si="4"/>
        <v>0</v>
      </c>
      <c r="P134" s="16">
        <f t="shared" si="5"/>
        <v>0</v>
      </c>
      <c r="Q134" s="35">
        <f t="shared" si="6"/>
        <v>0</v>
      </c>
      <c r="R134" s="5">
        <f t="shared" si="7"/>
        <v>0</v>
      </c>
    </row>
    <row r="135" spans="1:18" ht="18.75" customHeight="1" x14ac:dyDescent="0.2">
      <c r="A135" s="11">
        <v>8</v>
      </c>
      <c r="B135" s="20"/>
      <c r="C135" s="21"/>
      <c r="D135" s="28"/>
      <c r="E135" s="40"/>
      <c r="F135" s="22"/>
      <c r="G135" s="51"/>
      <c r="H135" s="52"/>
      <c r="I135" s="53"/>
      <c r="J135" s="39"/>
      <c r="K135" s="23"/>
      <c r="L135" s="22"/>
      <c r="M135" s="22"/>
      <c r="N135" s="60"/>
      <c r="O135" s="34">
        <f t="shared" si="4"/>
        <v>0</v>
      </c>
      <c r="P135" s="16">
        <f t="shared" si="5"/>
        <v>0</v>
      </c>
      <c r="Q135" s="35">
        <f t="shared" si="6"/>
        <v>0</v>
      </c>
      <c r="R135" s="5">
        <f t="shared" si="7"/>
        <v>0</v>
      </c>
    </row>
    <row r="136" spans="1:18" ht="18.75" customHeight="1" x14ac:dyDescent="0.2">
      <c r="A136" s="11">
        <v>9</v>
      </c>
      <c r="B136" s="20"/>
      <c r="C136" s="21"/>
      <c r="D136" s="28"/>
      <c r="E136" s="40"/>
      <c r="F136" s="22"/>
      <c r="G136" s="51"/>
      <c r="H136" s="52"/>
      <c r="I136" s="53"/>
      <c r="J136" s="39"/>
      <c r="K136" s="23"/>
      <c r="L136" s="22"/>
      <c r="M136" s="22"/>
      <c r="N136" s="60"/>
      <c r="O136" s="34">
        <f t="shared" si="4"/>
        <v>0</v>
      </c>
      <c r="P136" s="16">
        <f t="shared" si="5"/>
        <v>0</v>
      </c>
      <c r="Q136" s="35">
        <f t="shared" si="6"/>
        <v>0</v>
      </c>
      <c r="R136" s="5">
        <f t="shared" si="7"/>
        <v>0</v>
      </c>
    </row>
    <row r="137" spans="1:18" ht="18.75" customHeight="1" x14ac:dyDescent="0.2">
      <c r="A137" s="11">
        <v>10</v>
      </c>
      <c r="B137" s="20"/>
      <c r="C137" s="21"/>
      <c r="D137" s="28"/>
      <c r="E137" s="40"/>
      <c r="F137" s="22"/>
      <c r="G137" s="51"/>
      <c r="H137" s="52"/>
      <c r="I137" s="53"/>
      <c r="J137" s="39"/>
      <c r="K137" s="23"/>
      <c r="L137" s="22"/>
      <c r="M137" s="22"/>
      <c r="N137" s="60"/>
      <c r="O137" s="34">
        <f t="shared" si="4"/>
        <v>0</v>
      </c>
      <c r="P137" s="16">
        <f t="shared" si="5"/>
        <v>0</v>
      </c>
      <c r="Q137" s="35">
        <f t="shared" si="6"/>
        <v>0</v>
      </c>
      <c r="R137" s="5">
        <f t="shared" si="7"/>
        <v>0</v>
      </c>
    </row>
    <row r="138" spans="1:18" ht="18.75" customHeight="1" x14ac:dyDescent="0.2">
      <c r="A138" s="11">
        <v>11</v>
      </c>
      <c r="B138" s="20"/>
      <c r="C138" s="21"/>
      <c r="D138" s="28"/>
      <c r="E138" s="40"/>
      <c r="F138" s="22"/>
      <c r="G138" s="51"/>
      <c r="H138" s="52"/>
      <c r="I138" s="53"/>
      <c r="J138" s="39"/>
      <c r="K138" s="23"/>
      <c r="L138" s="22"/>
      <c r="M138" s="22"/>
      <c r="N138" s="60"/>
      <c r="O138" s="34">
        <f t="shared" si="4"/>
        <v>0</v>
      </c>
      <c r="P138" s="16">
        <f t="shared" si="5"/>
        <v>0</v>
      </c>
      <c r="Q138" s="35">
        <f t="shared" si="6"/>
        <v>0</v>
      </c>
      <c r="R138" s="5">
        <f t="shared" si="7"/>
        <v>0</v>
      </c>
    </row>
    <row r="139" spans="1:18" ht="18.75" customHeight="1" x14ac:dyDescent="0.2">
      <c r="A139" s="11">
        <v>12</v>
      </c>
      <c r="B139" s="20"/>
      <c r="C139" s="21"/>
      <c r="D139" s="28"/>
      <c r="E139" s="40"/>
      <c r="F139" s="22"/>
      <c r="G139" s="51"/>
      <c r="H139" s="52"/>
      <c r="I139" s="53"/>
      <c r="J139" s="39"/>
      <c r="K139" s="23"/>
      <c r="L139" s="22"/>
      <c r="M139" s="22"/>
      <c r="N139" s="60"/>
      <c r="O139" s="34">
        <f t="shared" si="4"/>
        <v>0</v>
      </c>
      <c r="P139" s="16">
        <f t="shared" si="5"/>
        <v>0</v>
      </c>
      <c r="Q139" s="35">
        <f t="shared" si="6"/>
        <v>0</v>
      </c>
      <c r="R139" s="5">
        <f t="shared" si="7"/>
        <v>0</v>
      </c>
    </row>
    <row r="140" spans="1:18" ht="18.75" customHeight="1" x14ac:dyDescent="0.2">
      <c r="A140" s="11">
        <v>13</v>
      </c>
      <c r="B140" s="20"/>
      <c r="C140" s="21"/>
      <c r="D140" s="28"/>
      <c r="E140" s="40"/>
      <c r="F140" s="22"/>
      <c r="G140" s="51"/>
      <c r="H140" s="52"/>
      <c r="I140" s="53"/>
      <c r="J140" s="39"/>
      <c r="K140" s="23"/>
      <c r="L140" s="22"/>
      <c r="M140" s="22"/>
      <c r="N140" s="60"/>
      <c r="O140" s="34">
        <f t="shared" si="4"/>
        <v>0</v>
      </c>
      <c r="P140" s="16">
        <f t="shared" si="5"/>
        <v>0</v>
      </c>
      <c r="Q140" s="35">
        <f t="shared" si="6"/>
        <v>0</v>
      </c>
      <c r="R140" s="5">
        <f t="shared" si="7"/>
        <v>0</v>
      </c>
    </row>
    <row r="141" spans="1:18" ht="18.75" customHeight="1" x14ac:dyDescent="0.2">
      <c r="A141" s="11">
        <v>14</v>
      </c>
      <c r="B141" s="20"/>
      <c r="C141" s="21"/>
      <c r="D141" s="28"/>
      <c r="E141" s="40"/>
      <c r="F141" s="22"/>
      <c r="G141" s="51"/>
      <c r="H141" s="52"/>
      <c r="I141" s="53"/>
      <c r="J141" s="39"/>
      <c r="K141" s="23"/>
      <c r="L141" s="22"/>
      <c r="M141" s="22"/>
      <c r="N141" s="60"/>
      <c r="O141" s="34">
        <f t="shared" si="4"/>
        <v>0</v>
      </c>
      <c r="P141" s="16">
        <f t="shared" si="5"/>
        <v>0</v>
      </c>
      <c r="Q141" s="35">
        <f t="shared" si="6"/>
        <v>0</v>
      </c>
      <c r="R141" s="5">
        <f t="shared" si="7"/>
        <v>0</v>
      </c>
    </row>
    <row r="142" spans="1:18" ht="18.75" customHeight="1" x14ac:dyDescent="0.2">
      <c r="A142" s="11">
        <v>15</v>
      </c>
      <c r="B142" s="20"/>
      <c r="C142" s="21"/>
      <c r="D142" s="28"/>
      <c r="E142" s="40"/>
      <c r="F142" s="22"/>
      <c r="G142" s="51"/>
      <c r="H142" s="52"/>
      <c r="I142" s="53"/>
      <c r="J142" s="39"/>
      <c r="K142" s="23"/>
      <c r="L142" s="22"/>
      <c r="M142" s="22"/>
      <c r="N142" s="60"/>
      <c r="O142" s="34">
        <f t="shared" si="4"/>
        <v>0</v>
      </c>
      <c r="P142" s="16">
        <f t="shared" si="5"/>
        <v>0</v>
      </c>
      <c r="Q142" s="35">
        <f t="shared" si="6"/>
        <v>0</v>
      </c>
      <c r="R142" s="5">
        <f t="shared" si="7"/>
        <v>0</v>
      </c>
    </row>
    <row r="143" spans="1:18" ht="18.75" customHeight="1" x14ac:dyDescent="0.2">
      <c r="A143" s="11">
        <v>16</v>
      </c>
      <c r="B143" s="20"/>
      <c r="C143" s="21"/>
      <c r="D143" s="28"/>
      <c r="E143" s="40"/>
      <c r="F143" s="22"/>
      <c r="G143" s="51"/>
      <c r="H143" s="52"/>
      <c r="I143" s="53"/>
      <c r="J143" s="39"/>
      <c r="K143" s="23"/>
      <c r="L143" s="22"/>
      <c r="M143" s="22"/>
      <c r="N143" s="60"/>
      <c r="O143" s="34">
        <f t="shared" si="4"/>
        <v>0</v>
      </c>
      <c r="P143" s="16">
        <f t="shared" si="5"/>
        <v>0</v>
      </c>
      <c r="Q143" s="35">
        <f t="shared" si="6"/>
        <v>0</v>
      </c>
      <c r="R143" s="5">
        <f t="shared" si="7"/>
        <v>0</v>
      </c>
    </row>
    <row r="144" spans="1:18" ht="18.75" customHeight="1" x14ac:dyDescent="0.2">
      <c r="A144" s="11">
        <v>17</v>
      </c>
      <c r="B144" s="20"/>
      <c r="C144" s="21"/>
      <c r="D144" s="28"/>
      <c r="E144" s="40"/>
      <c r="F144" s="22"/>
      <c r="G144" s="51"/>
      <c r="H144" s="52"/>
      <c r="I144" s="53"/>
      <c r="J144" s="39"/>
      <c r="K144" s="23"/>
      <c r="L144" s="22"/>
      <c r="M144" s="22"/>
      <c r="N144" s="60"/>
      <c r="O144" s="34">
        <f t="shared" si="4"/>
        <v>0</v>
      </c>
      <c r="P144" s="16">
        <f t="shared" si="5"/>
        <v>0</v>
      </c>
      <c r="Q144" s="35">
        <f t="shared" si="6"/>
        <v>0</v>
      </c>
      <c r="R144" s="5">
        <f t="shared" si="7"/>
        <v>0</v>
      </c>
    </row>
    <row r="145" spans="1:18" ht="18.75" customHeight="1" x14ac:dyDescent="0.2">
      <c r="A145" s="11">
        <v>18</v>
      </c>
      <c r="B145" s="20"/>
      <c r="C145" s="21"/>
      <c r="D145" s="28"/>
      <c r="E145" s="40"/>
      <c r="F145" s="22"/>
      <c r="G145" s="51"/>
      <c r="H145" s="52"/>
      <c r="I145" s="53"/>
      <c r="J145" s="39"/>
      <c r="K145" s="23"/>
      <c r="L145" s="22"/>
      <c r="M145" s="22"/>
      <c r="N145" s="60"/>
      <c r="O145" s="34">
        <f t="shared" si="4"/>
        <v>0</v>
      </c>
      <c r="P145" s="16">
        <f t="shared" si="5"/>
        <v>0</v>
      </c>
      <c r="Q145" s="35">
        <f t="shared" si="6"/>
        <v>0</v>
      </c>
      <c r="R145" s="5">
        <f t="shared" si="7"/>
        <v>0</v>
      </c>
    </row>
    <row r="146" spans="1:18" ht="18.75" customHeight="1" x14ac:dyDescent="0.2">
      <c r="A146" s="11">
        <v>19</v>
      </c>
      <c r="B146" s="20"/>
      <c r="C146" s="21"/>
      <c r="D146" s="28"/>
      <c r="E146" s="40"/>
      <c r="F146" s="22"/>
      <c r="G146" s="51"/>
      <c r="H146" s="52"/>
      <c r="I146" s="53"/>
      <c r="J146" s="39"/>
      <c r="K146" s="23"/>
      <c r="L146" s="22"/>
      <c r="M146" s="22"/>
      <c r="N146" s="60"/>
      <c r="O146" s="34">
        <f t="shared" si="4"/>
        <v>0</v>
      </c>
      <c r="P146" s="16">
        <f t="shared" si="5"/>
        <v>0</v>
      </c>
      <c r="Q146" s="35">
        <f t="shared" si="6"/>
        <v>0</v>
      </c>
      <c r="R146" s="5">
        <f t="shared" si="7"/>
        <v>0</v>
      </c>
    </row>
    <row r="147" spans="1:18" ht="18.75" customHeight="1" x14ac:dyDescent="0.2">
      <c r="A147" s="11">
        <v>20</v>
      </c>
      <c r="B147" s="20"/>
      <c r="C147" s="21"/>
      <c r="D147" s="28"/>
      <c r="E147" s="40"/>
      <c r="F147" s="22"/>
      <c r="G147" s="51"/>
      <c r="H147" s="52"/>
      <c r="I147" s="53"/>
      <c r="J147" s="39"/>
      <c r="K147" s="23"/>
      <c r="L147" s="22"/>
      <c r="M147" s="22"/>
      <c r="N147" s="60"/>
      <c r="O147" s="34">
        <f t="shared" si="4"/>
        <v>0</v>
      </c>
      <c r="P147" s="16">
        <f t="shared" si="5"/>
        <v>0</v>
      </c>
      <c r="Q147" s="35">
        <f t="shared" si="6"/>
        <v>0</v>
      </c>
      <c r="R147" s="5">
        <f t="shared" si="7"/>
        <v>0</v>
      </c>
    </row>
    <row r="148" spans="1:18" ht="18.75" customHeight="1" x14ac:dyDescent="0.2">
      <c r="A148" s="11">
        <v>21</v>
      </c>
      <c r="B148" s="20"/>
      <c r="C148" s="21"/>
      <c r="D148" s="28"/>
      <c r="E148" s="40"/>
      <c r="F148" s="22"/>
      <c r="G148" s="51"/>
      <c r="H148" s="52"/>
      <c r="I148" s="53"/>
      <c r="J148" s="39"/>
      <c r="K148" s="23"/>
      <c r="L148" s="22"/>
      <c r="M148" s="22"/>
      <c r="N148" s="60"/>
      <c r="O148" s="34">
        <f t="shared" si="4"/>
        <v>0</v>
      </c>
      <c r="P148" s="16">
        <f t="shared" si="5"/>
        <v>0</v>
      </c>
      <c r="Q148" s="35">
        <f t="shared" si="6"/>
        <v>0</v>
      </c>
      <c r="R148" s="5">
        <f t="shared" si="7"/>
        <v>0</v>
      </c>
    </row>
    <row r="149" spans="1:18" ht="18.75" customHeight="1" x14ac:dyDescent="0.2">
      <c r="A149" s="11">
        <v>22</v>
      </c>
      <c r="B149" s="20"/>
      <c r="C149" s="21"/>
      <c r="D149" s="28"/>
      <c r="E149" s="40"/>
      <c r="F149" s="22"/>
      <c r="G149" s="51"/>
      <c r="H149" s="52"/>
      <c r="I149" s="53"/>
      <c r="J149" s="39"/>
      <c r="K149" s="23"/>
      <c r="L149" s="22"/>
      <c r="M149" s="22"/>
      <c r="N149" s="60"/>
      <c r="O149" s="34">
        <f t="shared" si="4"/>
        <v>0</v>
      </c>
      <c r="P149" s="16">
        <f t="shared" si="5"/>
        <v>0</v>
      </c>
      <c r="Q149" s="35">
        <f t="shared" si="6"/>
        <v>0</v>
      </c>
      <c r="R149" s="5">
        <f t="shared" si="7"/>
        <v>0</v>
      </c>
    </row>
    <row r="150" spans="1:18" ht="18.75" customHeight="1" x14ac:dyDescent="0.2">
      <c r="A150" s="11">
        <v>23</v>
      </c>
      <c r="B150" s="20"/>
      <c r="C150" s="21"/>
      <c r="D150" s="28"/>
      <c r="E150" s="40"/>
      <c r="F150" s="22"/>
      <c r="G150" s="51"/>
      <c r="H150" s="52"/>
      <c r="I150" s="53"/>
      <c r="J150" s="39"/>
      <c r="K150" s="23"/>
      <c r="L150" s="22"/>
      <c r="M150" s="22"/>
      <c r="N150" s="60"/>
      <c r="O150" s="34">
        <f t="shared" si="4"/>
        <v>0</v>
      </c>
      <c r="P150" s="16">
        <f t="shared" si="5"/>
        <v>0</v>
      </c>
      <c r="Q150" s="35">
        <f t="shared" si="6"/>
        <v>0</v>
      </c>
      <c r="R150" s="5">
        <f t="shared" si="7"/>
        <v>0</v>
      </c>
    </row>
    <row r="151" spans="1:18" ht="18.75" customHeight="1" x14ac:dyDescent="0.2">
      <c r="A151" s="11">
        <v>24</v>
      </c>
      <c r="B151" s="20"/>
      <c r="C151" s="21"/>
      <c r="D151" s="28"/>
      <c r="E151" s="40"/>
      <c r="F151" s="22"/>
      <c r="G151" s="51"/>
      <c r="H151" s="52"/>
      <c r="I151" s="53"/>
      <c r="J151" s="39"/>
      <c r="K151" s="23"/>
      <c r="L151" s="22"/>
      <c r="M151" s="22"/>
      <c r="N151" s="60"/>
      <c r="O151" s="34">
        <f t="shared" si="4"/>
        <v>0</v>
      </c>
      <c r="P151" s="16">
        <f t="shared" si="5"/>
        <v>0</v>
      </c>
      <c r="Q151" s="35">
        <f t="shared" si="6"/>
        <v>0</v>
      </c>
      <c r="R151" s="5">
        <f t="shared" si="7"/>
        <v>0</v>
      </c>
    </row>
    <row r="152" spans="1:18" ht="18.75" customHeight="1" x14ac:dyDescent="0.2">
      <c r="A152" s="11">
        <v>25</v>
      </c>
      <c r="B152" s="20"/>
      <c r="C152" s="21"/>
      <c r="D152" s="28"/>
      <c r="E152" s="40"/>
      <c r="F152" s="22"/>
      <c r="G152" s="51"/>
      <c r="H152" s="52"/>
      <c r="I152" s="53"/>
      <c r="J152" s="39"/>
      <c r="K152" s="23"/>
      <c r="L152" s="22"/>
      <c r="M152" s="22"/>
      <c r="N152" s="60"/>
      <c r="O152" s="34">
        <f t="shared" si="4"/>
        <v>0</v>
      </c>
      <c r="P152" s="16">
        <f t="shared" si="5"/>
        <v>0</v>
      </c>
      <c r="Q152" s="35">
        <f t="shared" si="6"/>
        <v>0</v>
      </c>
      <c r="R152" s="5">
        <f t="shared" si="7"/>
        <v>0</v>
      </c>
    </row>
    <row r="153" spans="1:18" ht="18.75" customHeight="1" x14ac:dyDescent="0.2">
      <c r="A153" s="11">
        <v>26</v>
      </c>
      <c r="B153" s="20"/>
      <c r="C153" s="21"/>
      <c r="D153" s="28"/>
      <c r="E153" s="40"/>
      <c r="F153" s="22"/>
      <c r="G153" s="51"/>
      <c r="H153" s="52"/>
      <c r="I153" s="53"/>
      <c r="J153" s="39"/>
      <c r="K153" s="23"/>
      <c r="L153" s="22"/>
      <c r="M153" s="22"/>
      <c r="N153" s="60"/>
      <c r="O153" s="34">
        <f t="shared" si="4"/>
        <v>0</v>
      </c>
      <c r="P153" s="16">
        <f t="shared" si="5"/>
        <v>0</v>
      </c>
      <c r="Q153" s="35">
        <f t="shared" si="6"/>
        <v>0</v>
      </c>
      <c r="R153" s="5">
        <f t="shared" si="7"/>
        <v>0</v>
      </c>
    </row>
    <row r="154" spans="1:18" ht="18.75" customHeight="1" x14ac:dyDescent="0.2">
      <c r="A154" s="11">
        <v>27</v>
      </c>
      <c r="B154" s="20"/>
      <c r="C154" s="21"/>
      <c r="D154" s="28"/>
      <c r="E154" s="40"/>
      <c r="F154" s="22"/>
      <c r="G154" s="51"/>
      <c r="H154" s="52"/>
      <c r="I154" s="53"/>
      <c r="J154" s="39"/>
      <c r="K154" s="23"/>
      <c r="L154" s="22"/>
      <c r="M154" s="22"/>
      <c r="N154" s="60"/>
      <c r="O154" s="34">
        <f t="shared" si="4"/>
        <v>0</v>
      </c>
      <c r="P154" s="16">
        <f t="shared" si="5"/>
        <v>0</v>
      </c>
      <c r="Q154" s="35">
        <f t="shared" si="6"/>
        <v>0</v>
      </c>
      <c r="R154" s="5">
        <f t="shared" si="7"/>
        <v>0</v>
      </c>
    </row>
    <row r="155" spans="1:18" ht="18.75" customHeight="1" x14ac:dyDescent="0.2">
      <c r="A155" s="11">
        <v>28</v>
      </c>
      <c r="B155" s="20"/>
      <c r="C155" s="21"/>
      <c r="D155" s="28"/>
      <c r="E155" s="40"/>
      <c r="F155" s="22"/>
      <c r="G155" s="51"/>
      <c r="H155" s="52"/>
      <c r="I155" s="53"/>
      <c r="J155" s="39"/>
      <c r="K155" s="23"/>
      <c r="L155" s="22"/>
      <c r="M155" s="22"/>
      <c r="N155" s="60"/>
      <c r="O155" s="34">
        <f t="shared" si="4"/>
        <v>0</v>
      </c>
      <c r="P155" s="16">
        <f t="shared" si="5"/>
        <v>0</v>
      </c>
      <c r="Q155" s="35">
        <f t="shared" si="6"/>
        <v>0</v>
      </c>
      <c r="R155" s="5">
        <f t="shared" si="7"/>
        <v>0</v>
      </c>
    </row>
    <row r="156" spans="1:18" ht="18.75" customHeight="1" x14ac:dyDescent="0.2">
      <c r="A156" s="11">
        <v>29</v>
      </c>
      <c r="B156" s="61"/>
      <c r="C156" s="62"/>
      <c r="D156" s="63"/>
      <c r="E156" s="64"/>
      <c r="F156" s="65"/>
      <c r="G156" s="66"/>
      <c r="H156" s="67"/>
      <c r="I156" s="68"/>
      <c r="J156" s="69"/>
      <c r="K156" s="70"/>
      <c r="L156" s="65"/>
      <c r="M156" s="65"/>
      <c r="N156" s="71"/>
      <c r="O156" s="34">
        <f t="shared" si="4"/>
        <v>0</v>
      </c>
      <c r="P156" s="16">
        <f t="shared" si="5"/>
        <v>0</v>
      </c>
      <c r="Q156" s="35">
        <f t="shared" si="6"/>
        <v>0</v>
      </c>
      <c r="R156" s="5">
        <f t="shared" si="7"/>
        <v>0</v>
      </c>
    </row>
    <row r="157" spans="1:18" ht="18.75" customHeight="1" x14ac:dyDescent="0.2">
      <c r="A157" s="11">
        <v>30</v>
      </c>
      <c r="B157" s="20"/>
      <c r="C157" s="21"/>
      <c r="D157" s="28"/>
      <c r="E157" s="40"/>
      <c r="F157" s="22"/>
      <c r="G157" s="51"/>
      <c r="H157" s="52"/>
      <c r="I157" s="53"/>
      <c r="J157" s="39"/>
      <c r="K157" s="23"/>
      <c r="L157" s="22"/>
      <c r="M157" s="22"/>
      <c r="N157" s="60"/>
      <c r="O157" s="34">
        <f t="shared" si="4"/>
        <v>0</v>
      </c>
      <c r="P157" s="16">
        <f t="shared" si="5"/>
        <v>0</v>
      </c>
      <c r="Q157" s="35">
        <f t="shared" si="6"/>
        <v>0</v>
      </c>
      <c r="R157" s="5">
        <f t="shared" si="7"/>
        <v>0</v>
      </c>
    </row>
    <row r="158" spans="1:18" ht="18.75" customHeight="1" x14ac:dyDescent="0.2">
      <c r="A158" s="11">
        <v>31</v>
      </c>
      <c r="B158" s="20"/>
      <c r="C158" s="21"/>
      <c r="D158" s="28"/>
      <c r="E158" s="40"/>
      <c r="F158" s="22"/>
      <c r="G158" s="51"/>
      <c r="H158" s="52"/>
      <c r="I158" s="53"/>
      <c r="J158" s="39"/>
      <c r="K158" s="23"/>
      <c r="L158" s="22"/>
      <c r="M158" s="22"/>
      <c r="N158" s="60"/>
      <c r="O158" s="34">
        <f t="shared" si="4"/>
        <v>0</v>
      </c>
      <c r="P158" s="16">
        <f t="shared" si="5"/>
        <v>0</v>
      </c>
      <c r="Q158" s="35">
        <f t="shared" si="6"/>
        <v>0</v>
      </c>
      <c r="R158" s="5">
        <f t="shared" si="7"/>
        <v>0</v>
      </c>
    </row>
    <row r="159" spans="1:18" ht="18.75" customHeight="1" x14ac:dyDescent="0.2">
      <c r="A159" s="11">
        <v>32</v>
      </c>
      <c r="B159" s="20"/>
      <c r="C159" s="21"/>
      <c r="D159" s="28"/>
      <c r="E159" s="40"/>
      <c r="F159" s="22"/>
      <c r="G159" s="51"/>
      <c r="H159" s="52"/>
      <c r="I159" s="53"/>
      <c r="J159" s="39"/>
      <c r="K159" s="23"/>
      <c r="L159" s="22"/>
      <c r="M159" s="22"/>
      <c r="N159" s="60"/>
      <c r="O159" s="34">
        <f t="shared" si="4"/>
        <v>0</v>
      </c>
      <c r="P159" s="16">
        <f t="shared" si="5"/>
        <v>0</v>
      </c>
      <c r="Q159" s="35">
        <f t="shared" si="6"/>
        <v>0</v>
      </c>
      <c r="R159" s="5">
        <f t="shared" si="7"/>
        <v>0</v>
      </c>
    </row>
    <row r="160" spans="1:18" ht="18.75" customHeight="1" x14ac:dyDescent="0.2">
      <c r="A160" s="11">
        <v>33</v>
      </c>
      <c r="B160" s="20"/>
      <c r="C160" s="21"/>
      <c r="D160" s="28"/>
      <c r="E160" s="40"/>
      <c r="F160" s="22"/>
      <c r="G160" s="51"/>
      <c r="H160" s="52"/>
      <c r="I160" s="53"/>
      <c r="J160" s="39"/>
      <c r="K160" s="23"/>
      <c r="L160" s="22"/>
      <c r="M160" s="22"/>
      <c r="N160" s="60"/>
      <c r="O160" s="34">
        <f t="shared" si="4"/>
        <v>0</v>
      </c>
      <c r="P160" s="16">
        <f t="shared" si="5"/>
        <v>0</v>
      </c>
      <c r="Q160" s="35">
        <f t="shared" si="6"/>
        <v>0</v>
      </c>
      <c r="R160" s="5">
        <f t="shared" si="7"/>
        <v>0</v>
      </c>
    </row>
    <row r="161" spans="1:18" ht="18.75" customHeight="1" x14ac:dyDescent="0.2">
      <c r="A161" s="11">
        <v>34</v>
      </c>
      <c r="B161" s="20"/>
      <c r="C161" s="21"/>
      <c r="D161" s="28"/>
      <c r="E161" s="40"/>
      <c r="F161" s="22"/>
      <c r="G161" s="51"/>
      <c r="H161" s="52"/>
      <c r="I161" s="53"/>
      <c r="J161" s="39"/>
      <c r="K161" s="23"/>
      <c r="L161" s="22"/>
      <c r="M161" s="22"/>
      <c r="N161" s="60"/>
      <c r="O161" s="34">
        <f t="shared" si="4"/>
        <v>0</v>
      </c>
      <c r="P161" s="16">
        <f t="shared" si="5"/>
        <v>0</v>
      </c>
      <c r="Q161" s="35">
        <f t="shared" si="6"/>
        <v>0</v>
      </c>
      <c r="R161" s="5">
        <f t="shared" si="7"/>
        <v>0</v>
      </c>
    </row>
    <row r="162" spans="1:18" ht="18.75" customHeight="1" x14ac:dyDescent="0.2">
      <c r="A162" s="11">
        <v>35</v>
      </c>
      <c r="B162" s="20"/>
      <c r="C162" s="21"/>
      <c r="D162" s="28"/>
      <c r="E162" s="40"/>
      <c r="F162" s="22"/>
      <c r="G162" s="51"/>
      <c r="H162" s="52"/>
      <c r="I162" s="53"/>
      <c r="J162" s="39"/>
      <c r="K162" s="23"/>
      <c r="L162" s="22"/>
      <c r="M162" s="22"/>
      <c r="N162" s="60"/>
      <c r="O162" s="34">
        <f t="shared" si="4"/>
        <v>0</v>
      </c>
      <c r="P162" s="16">
        <f t="shared" si="5"/>
        <v>0</v>
      </c>
      <c r="Q162" s="35">
        <f t="shared" si="6"/>
        <v>0</v>
      </c>
      <c r="R162" s="5">
        <f t="shared" si="7"/>
        <v>0</v>
      </c>
    </row>
    <row r="163" spans="1:18" ht="18.75" customHeight="1" x14ac:dyDescent="0.2">
      <c r="A163" s="11">
        <v>36</v>
      </c>
      <c r="B163" s="20"/>
      <c r="C163" s="21"/>
      <c r="D163" s="28"/>
      <c r="E163" s="40"/>
      <c r="F163" s="22"/>
      <c r="G163" s="51"/>
      <c r="H163" s="52"/>
      <c r="I163" s="53"/>
      <c r="J163" s="39"/>
      <c r="K163" s="23"/>
      <c r="L163" s="22"/>
      <c r="M163" s="22"/>
      <c r="N163" s="60"/>
      <c r="O163" s="34">
        <f t="shared" si="4"/>
        <v>0</v>
      </c>
      <c r="P163" s="16">
        <f t="shared" si="5"/>
        <v>0</v>
      </c>
      <c r="Q163" s="35">
        <f t="shared" si="6"/>
        <v>0</v>
      </c>
      <c r="R163" s="5">
        <f t="shared" si="7"/>
        <v>0</v>
      </c>
    </row>
    <row r="164" spans="1:18" ht="18.75" customHeight="1" x14ac:dyDescent="0.2">
      <c r="A164" s="11">
        <v>37</v>
      </c>
      <c r="B164" s="20"/>
      <c r="C164" s="21"/>
      <c r="D164" s="28"/>
      <c r="E164" s="40"/>
      <c r="F164" s="22"/>
      <c r="G164" s="51"/>
      <c r="H164" s="52"/>
      <c r="I164" s="53"/>
      <c r="J164" s="39"/>
      <c r="K164" s="23"/>
      <c r="L164" s="22"/>
      <c r="M164" s="22"/>
      <c r="N164" s="60"/>
      <c r="O164" s="34">
        <f t="shared" si="4"/>
        <v>0</v>
      </c>
      <c r="P164" s="16">
        <f t="shared" si="5"/>
        <v>0</v>
      </c>
      <c r="Q164" s="35">
        <f t="shared" si="6"/>
        <v>0</v>
      </c>
      <c r="R164" s="5">
        <f t="shared" si="7"/>
        <v>0</v>
      </c>
    </row>
    <row r="165" spans="1:18" ht="18.75" customHeight="1" x14ac:dyDescent="0.2">
      <c r="A165" s="11">
        <v>38</v>
      </c>
      <c r="B165" s="20"/>
      <c r="C165" s="21"/>
      <c r="D165" s="28"/>
      <c r="E165" s="40"/>
      <c r="F165" s="22"/>
      <c r="G165" s="51"/>
      <c r="H165" s="52"/>
      <c r="I165" s="53"/>
      <c r="J165" s="39"/>
      <c r="K165" s="23"/>
      <c r="L165" s="22"/>
      <c r="M165" s="22"/>
      <c r="N165" s="60"/>
      <c r="O165" s="34">
        <f t="shared" si="4"/>
        <v>0</v>
      </c>
      <c r="P165" s="16">
        <f t="shared" si="5"/>
        <v>0</v>
      </c>
      <c r="Q165" s="35">
        <f t="shared" si="6"/>
        <v>0</v>
      </c>
      <c r="R165" s="5">
        <f t="shared" si="7"/>
        <v>0</v>
      </c>
    </row>
    <row r="166" spans="1:18" ht="18.75" customHeight="1" x14ac:dyDescent="0.2">
      <c r="A166" s="11">
        <v>39</v>
      </c>
      <c r="B166" s="20"/>
      <c r="C166" s="21"/>
      <c r="D166" s="28"/>
      <c r="E166" s="40"/>
      <c r="F166" s="22"/>
      <c r="G166" s="51"/>
      <c r="H166" s="52"/>
      <c r="I166" s="53"/>
      <c r="J166" s="39"/>
      <c r="K166" s="23"/>
      <c r="L166" s="22"/>
      <c r="M166" s="22"/>
      <c r="N166" s="60"/>
      <c r="O166" s="34">
        <f t="shared" si="4"/>
        <v>0</v>
      </c>
      <c r="P166" s="16">
        <f t="shared" si="5"/>
        <v>0</v>
      </c>
      <c r="Q166" s="35">
        <f t="shared" si="6"/>
        <v>0</v>
      </c>
      <c r="R166" s="5">
        <f t="shared" si="7"/>
        <v>0</v>
      </c>
    </row>
    <row r="167" spans="1:18" ht="18.75" customHeight="1" x14ac:dyDescent="0.2">
      <c r="A167" s="11">
        <v>40</v>
      </c>
      <c r="B167" s="20"/>
      <c r="C167" s="21"/>
      <c r="D167" s="28"/>
      <c r="E167" s="40"/>
      <c r="F167" s="22"/>
      <c r="G167" s="51"/>
      <c r="H167" s="52"/>
      <c r="I167" s="53"/>
      <c r="J167" s="39"/>
      <c r="K167" s="23"/>
      <c r="L167" s="22"/>
      <c r="M167" s="22"/>
      <c r="N167" s="60"/>
      <c r="O167" s="34">
        <f t="shared" si="4"/>
        <v>0</v>
      </c>
      <c r="P167" s="16">
        <f t="shared" si="5"/>
        <v>0</v>
      </c>
      <c r="Q167" s="35">
        <f t="shared" si="6"/>
        <v>0</v>
      </c>
      <c r="R167" s="5">
        <f t="shared" si="7"/>
        <v>0</v>
      </c>
    </row>
    <row r="168" spans="1:18" ht="18.75" customHeight="1" x14ac:dyDescent="0.2">
      <c r="A168" s="11">
        <v>41</v>
      </c>
      <c r="B168" s="20"/>
      <c r="C168" s="21"/>
      <c r="D168" s="28"/>
      <c r="E168" s="40"/>
      <c r="F168" s="22"/>
      <c r="G168" s="51"/>
      <c r="H168" s="52"/>
      <c r="I168" s="53"/>
      <c r="J168" s="39"/>
      <c r="K168" s="23"/>
      <c r="L168" s="22"/>
      <c r="M168" s="22"/>
      <c r="N168" s="60"/>
      <c r="O168" s="34">
        <f t="shared" si="4"/>
        <v>0</v>
      </c>
      <c r="P168" s="16">
        <f t="shared" si="5"/>
        <v>0</v>
      </c>
      <c r="Q168" s="35">
        <f t="shared" si="6"/>
        <v>0</v>
      </c>
      <c r="R168" s="5">
        <f t="shared" si="7"/>
        <v>0</v>
      </c>
    </row>
    <row r="169" spans="1:18" ht="18.75" customHeight="1" x14ac:dyDescent="0.2">
      <c r="A169" s="11">
        <v>42</v>
      </c>
      <c r="B169" s="20"/>
      <c r="C169" s="21"/>
      <c r="D169" s="28"/>
      <c r="E169" s="40"/>
      <c r="F169" s="22"/>
      <c r="G169" s="51"/>
      <c r="H169" s="52"/>
      <c r="I169" s="53"/>
      <c r="J169" s="39"/>
      <c r="K169" s="23"/>
      <c r="L169" s="22"/>
      <c r="M169" s="22"/>
      <c r="N169" s="60"/>
      <c r="O169" s="34">
        <f t="shared" si="4"/>
        <v>0</v>
      </c>
      <c r="P169" s="16">
        <f t="shared" si="5"/>
        <v>0</v>
      </c>
      <c r="Q169" s="35">
        <f t="shared" si="6"/>
        <v>0</v>
      </c>
      <c r="R169" s="5">
        <f t="shared" si="7"/>
        <v>0</v>
      </c>
    </row>
    <row r="170" spans="1:18" ht="18.75" customHeight="1" x14ac:dyDescent="0.2">
      <c r="A170" s="11">
        <v>43</v>
      </c>
      <c r="B170" s="20"/>
      <c r="C170" s="21"/>
      <c r="D170" s="28"/>
      <c r="E170" s="40"/>
      <c r="F170" s="22"/>
      <c r="G170" s="51"/>
      <c r="H170" s="52"/>
      <c r="I170" s="53"/>
      <c r="J170" s="39"/>
      <c r="K170" s="23"/>
      <c r="L170" s="22"/>
      <c r="M170" s="22"/>
      <c r="N170" s="60"/>
      <c r="O170" s="34">
        <f t="shared" si="4"/>
        <v>0</v>
      </c>
      <c r="P170" s="16">
        <f t="shared" si="5"/>
        <v>0</v>
      </c>
      <c r="Q170" s="35">
        <f t="shared" si="6"/>
        <v>0</v>
      </c>
      <c r="R170" s="5">
        <f t="shared" si="7"/>
        <v>0</v>
      </c>
    </row>
    <row r="171" spans="1:18" ht="18.75" customHeight="1" x14ac:dyDescent="0.2">
      <c r="A171" s="11">
        <v>44</v>
      </c>
      <c r="B171" s="20"/>
      <c r="C171" s="21"/>
      <c r="D171" s="28"/>
      <c r="E171" s="40"/>
      <c r="F171" s="22"/>
      <c r="G171" s="51"/>
      <c r="H171" s="52"/>
      <c r="I171" s="53"/>
      <c r="J171" s="39"/>
      <c r="K171" s="23"/>
      <c r="L171" s="22"/>
      <c r="M171" s="22"/>
      <c r="N171" s="60"/>
      <c r="O171" s="34">
        <f t="shared" si="4"/>
        <v>0</v>
      </c>
      <c r="P171" s="16">
        <f t="shared" si="5"/>
        <v>0</v>
      </c>
      <c r="Q171" s="35">
        <f t="shared" si="6"/>
        <v>0</v>
      </c>
      <c r="R171" s="5">
        <f t="shared" si="7"/>
        <v>0</v>
      </c>
    </row>
    <row r="172" spans="1:18" ht="18.75" customHeight="1" x14ac:dyDescent="0.2">
      <c r="A172" s="11">
        <v>45</v>
      </c>
      <c r="B172" s="20"/>
      <c r="C172" s="21"/>
      <c r="D172" s="28"/>
      <c r="E172" s="40"/>
      <c r="F172" s="22"/>
      <c r="G172" s="51"/>
      <c r="H172" s="52"/>
      <c r="I172" s="53"/>
      <c r="J172" s="39"/>
      <c r="K172" s="23"/>
      <c r="L172" s="22"/>
      <c r="M172" s="22"/>
      <c r="N172" s="60"/>
      <c r="O172" s="34">
        <f t="shared" si="4"/>
        <v>0</v>
      </c>
      <c r="P172" s="16">
        <f t="shared" si="5"/>
        <v>0</v>
      </c>
      <c r="Q172" s="35">
        <f t="shared" si="6"/>
        <v>0</v>
      </c>
      <c r="R172" s="5">
        <f t="shared" si="7"/>
        <v>0</v>
      </c>
    </row>
    <row r="173" spans="1:18" ht="18.75" customHeight="1" x14ac:dyDescent="0.2">
      <c r="A173" s="11">
        <v>46</v>
      </c>
      <c r="B173" s="20"/>
      <c r="C173" s="21"/>
      <c r="D173" s="28"/>
      <c r="E173" s="40"/>
      <c r="F173" s="22"/>
      <c r="G173" s="51"/>
      <c r="H173" s="52"/>
      <c r="I173" s="53"/>
      <c r="J173" s="39"/>
      <c r="K173" s="23"/>
      <c r="L173" s="22"/>
      <c r="M173" s="22"/>
      <c r="N173" s="60"/>
      <c r="O173" s="34">
        <f t="shared" si="4"/>
        <v>0</v>
      </c>
      <c r="P173" s="16">
        <f t="shared" si="5"/>
        <v>0</v>
      </c>
      <c r="Q173" s="35">
        <f t="shared" si="6"/>
        <v>0</v>
      </c>
      <c r="R173" s="5">
        <f t="shared" si="7"/>
        <v>0</v>
      </c>
    </row>
    <row r="174" spans="1:18" ht="18.75" customHeight="1" x14ac:dyDescent="0.2">
      <c r="A174" s="11">
        <v>47</v>
      </c>
      <c r="B174" s="20"/>
      <c r="C174" s="21"/>
      <c r="D174" s="28"/>
      <c r="E174" s="40"/>
      <c r="F174" s="22"/>
      <c r="G174" s="51"/>
      <c r="H174" s="52"/>
      <c r="I174" s="53"/>
      <c r="J174" s="39"/>
      <c r="K174" s="23"/>
      <c r="L174" s="22"/>
      <c r="M174" s="22"/>
      <c r="N174" s="60"/>
      <c r="O174" s="34">
        <f t="shared" si="4"/>
        <v>0</v>
      </c>
      <c r="P174" s="16">
        <f t="shared" si="5"/>
        <v>0</v>
      </c>
      <c r="Q174" s="35">
        <f t="shared" si="6"/>
        <v>0</v>
      </c>
      <c r="R174" s="5">
        <f t="shared" si="7"/>
        <v>0</v>
      </c>
    </row>
    <row r="175" spans="1:18" ht="18.75" customHeight="1" x14ac:dyDescent="0.2">
      <c r="A175" s="11">
        <v>48</v>
      </c>
      <c r="B175" s="20"/>
      <c r="C175" s="21"/>
      <c r="D175" s="28"/>
      <c r="E175" s="40"/>
      <c r="F175" s="22"/>
      <c r="G175" s="51"/>
      <c r="H175" s="52"/>
      <c r="I175" s="53"/>
      <c r="J175" s="39"/>
      <c r="K175" s="23"/>
      <c r="L175" s="22"/>
      <c r="M175" s="22"/>
      <c r="N175" s="60"/>
      <c r="O175" s="34">
        <f t="shared" si="4"/>
        <v>0</v>
      </c>
      <c r="P175" s="16">
        <f t="shared" si="5"/>
        <v>0</v>
      </c>
      <c r="Q175" s="35">
        <f t="shared" si="6"/>
        <v>0</v>
      </c>
      <c r="R175" s="5">
        <f t="shared" si="7"/>
        <v>0</v>
      </c>
    </row>
    <row r="176" spans="1:18" ht="18.75" customHeight="1" x14ac:dyDescent="0.2">
      <c r="A176" s="11">
        <v>49</v>
      </c>
      <c r="B176" s="20"/>
      <c r="C176" s="21"/>
      <c r="D176" s="28"/>
      <c r="E176" s="40"/>
      <c r="F176" s="22"/>
      <c r="G176" s="51"/>
      <c r="H176" s="52"/>
      <c r="I176" s="53"/>
      <c r="J176" s="39"/>
      <c r="K176" s="23"/>
      <c r="L176" s="22"/>
      <c r="M176" s="22"/>
      <c r="N176" s="60"/>
      <c r="O176" s="34">
        <f t="shared" si="4"/>
        <v>0</v>
      </c>
      <c r="P176" s="16">
        <f t="shared" si="5"/>
        <v>0</v>
      </c>
      <c r="Q176" s="35">
        <f t="shared" si="6"/>
        <v>0</v>
      </c>
      <c r="R176" s="5">
        <f t="shared" si="7"/>
        <v>0</v>
      </c>
    </row>
    <row r="177" spans="1:18" ht="18.75" customHeight="1" x14ac:dyDescent="0.2">
      <c r="A177" s="11">
        <v>50</v>
      </c>
      <c r="B177" s="20"/>
      <c r="C177" s="21"/>
      <c r="D177" s="28"/>
      <c r="E177" s="40"/>
      <c r="F177" s="22"/>
      <c r="G177" s="51"/>
      <c r="H177" s="52"/>
      <c r="I177" s="53"/>
      <c r="J177" s="39"/>
      <c r="K177" s="23"/>
      <c r="L177" s="22"/>
      <c r="M177" s="22"/>
      <c r="N177" s="60"/>
      <c r="O177" s="34">
        <f t="shared" si="4"/>
        <v>0</v>
      </c>
      <c r="P177" s="16">
        <f t="shared" si="5"/>
        <v>0</v>
      </c>
      <c r="Q177" s="35">
        <f t="shared" si="6"/>
        <v>0</v>
      </c>
      <c r="R177" s="5">
        <f t="shared" si="7"/>
        <v>0</v>
      </c>
    </row>
    <row r="178" spans="1:18" ht="18.75" customHeight="1" x14ac:dyDescent="0.2">
      <c r="A178" s="11">
        <v>51</v>
      </c>
      <c r="B178" s="20"/>
      <c r="C178" s="21"/>
      <c r="D178" s="28"/>
      <c r="E178" s="40"/>
      <c r="F178" s="22"/>
      <c r="G178" s="51"/>
      <c r="H178" s="52"/>
      <c r="I178" s="53"/>
      <c r="J178" s="39"/>
      <c r="K178" s="23"/>
      <c r="L178" s="22"/>
      <c r="M178" s="22"/>
      <c r="N178" s="60"/>
      <c r="O178" s="34">
        <f t="shared" si="4"/>
        <v>0</v>
      </c>
      <c r="P178" s="16">
        <f t="shared" si="5"/>
        <v>0</v>
      </c>
      <c r="Q178" s="35">
        <f t="shared" si="6"/>
        <v>0</v>
      </c>
      <c r="R178" s="5">
        <f t="shared" si="7"/>
        <v>0</v>
      </c>
    </row>
    <row r="179" spans="1:18" ht="18.75" customHeight="1" x14ac:dyDescent="0.2">
      <c r="A179" s="11">
        <v>52</v>
      </c>
      <c r="B179" s="20"/>
      <c r="C179" s="21"/>
      <c r="D179" s="28"/>
      <c r="E179" s="40"/>
      <c r="F179" s="22"/>
      <c r="G179" s="51"/>
      <c r="H179" s="52"/>
      <c r="I179" s="53"/>
      <c r="J179" s="39"/>
      <c r="K179" s="23"/>
      <c r="L179" s="22"/>
      <c r="M179" s="22"/>
      <c r="N179" s="60"/>
      <c r="O179" s="34">
        <f t="shared" si="4"/>
        <v>0</v>
      </c>
      <c r="P179" s="16">
        <f t="shared" si="5"/>
        <v>0</v>
      </c>
      <c r="Q179" s="35">
        <f t="shared" si="6"/>
        <v>0</v>
      </c>
      <c r="R179" s="5">
        <f t="shared" si="7"/>
        <v>0</v>
      </c>
    </row>
    <row r="180" spans="1:18" ht="18.75" customHeight="1" x14ac:dyDescent="0.2">
      <c r="A180" s="11">
        <v>53</v>
      </c>
      <c r="B180" s="20"/>
      <c r="C180" s="21"/>
      <c r="D180" s="28"/>
      <c r="E180" s="40"/>
      <c r="F180" s="22"/>
      <c r="G180" s="51"/>
      <c r="H180" s="52"/>
      <c r="I180" s="53"/>
      <c r="J180" s="39"/>
      <c r="K180" s="23"/>
      <c r="L180" s="22"/>
      <c r="M180" s="22"/>
      <c r="N180" s="60"/>
      <c r="O180" s="34">
        <f t="shared" si="4"/>
        <v>0</v>
      </c>
      <c r="P180" s="16">
        <f t="shared" si="5"/>
        <v>0</v>
      </c>
      <c r="Q180" s="35">
        <f t="shared" si="6"/>
        <v>0</v>
      </c>
      <c r="R180" s="5">
        <f t="shared" si="7"/>
        <v>0</v>
      </c>
    </row>
    <row r="181" spans="1:18" ht="18.75" customHeight="1" x14ac:dyDescent="0.2">
      <c r="A181" s="11">
        <v>54</v>
      </c>
      <c r="B181" s="20"/>
      <c r="C181" s="21"/>
      <c r="D181" s="28"/>
      <c r="E181" s="40"/>
      <c r="F181" s="22"/>
      <c r="G181" s="51"/>
      <c r="H181" s="52"/>
      <c r="I181" s="53"/>
      <c r="J181" s="39"/>
      <c r="K181" s="23"/>
      <c r="L181" s="22"/>
      <c r="M181" s="22"/>
      <c r="N181" s="60"/>
      <c r="O181" s="34">
        <f t="shared" si="4"/>
        <v>0</v>
      </c>
      <c r="P181" s="16">
        <f t="shared" si="5"/>
        <v>0</v>
      </c>
      <c r="Q181" s="35">
        <f t="shared" si="6"/>
        <v>0</v>
      </c>
      <c r="R181" s="5">
        <f t="shared" si="7"/>
        <v>0</v>
      </c>
    </row>
    <row r="182" spans="1:18" ht="18.75" customHeight="1" x14ac:dyDescent="0.2">
      <c r="A182" s="11">
        <v>55</v>
      </c>
      <c r="B182" s="20"/>
      <c r="C182" s="21"/>
      <c r="D182" s="28"/>
      <c r="E182" s="40"/>
      <c r="F182" s="22"/>
      <c r="G182" s="51"/>
      <c r="H182" s="52"/>
      <c r="I182" s="53"/>
      <c r="J182" s="39"/>
      <c r="K182" s="23"/>
      <c r="L182" s="22"/>
      <c r="M182" s="22"/>
      <c r="N182" s="60"/>
      <c r="O182" s="34">
        <f t="shared" si="4"/>
        <v>0</v>
      </c>
      <c r="P182" s="16">
        <f t="shared" si="5"/>
        <v>0</v>
      </c>
      <c r="Q182" s="35">
        <f t="shared" si="6"/>
        <v>0</v>
      </c>
      <c r="R182" s="5">
        <f t="shared" si="7"/>
        <v>0</v>
      </c>
    </row>
    <row r="183" spans="1:18" ht="18.75" customHeight="1" x14ac:dyDescent="0.2">
      <c r="A183" s="11">
        <v>56</v>
      </c>
      <c r="B183" s="20"/>
      <c r="C183" s="21"/>
      <c r="D183" s="28"/>
      <c r="E183" s="40"/>
      <c r="F183" s="22"/>
      <c r="G183" s="51"/>
      <c r="H183" s="52"/>
      <c r="I183" s="53"/>
      <c r="J183" s="39"/>
      <c r="K183" s="23"/>
      <c r="L183" s="22"/>
      <c r="M183" s="22"/>
      <c r="N183" s="60"/>
      <c r="O183" s="34">
        <f t="shared" si="4"/>
        <v>0</v>
      </c>
      <c r="P183" s="16">
        <f t="shared" si="5"/>
        <v>0</v>
      </c>
      <c r="Q183" s="35">
        <f t="shared" si="6"/>
        <v>0</v>
      </c>
      <c r="R183" s="5">
        <f t="shared" si="7"/>
        <v>0</v>
      </c>
    </row>
    <row r="184" spans="1:18" ht="18.75" customHeight="1" x14ac:dyDescent="0.2">
      <c r="A184" s="11">
        <v>57</v>
      </c>
      <c r="B184" s="20"/>
      <c r="C184" s="21"/>
      <c r="D184" s="28"/>
      <c r="E184" s="40"/>
      <c r="F184" s="22"/>
      <c r="G184" s="51"/>
      <c r="H184" s="52"/>
      <c r="I184" s="53"/>
      <c r="J184" s="39"/>
      <c r="K184" s="23"/>
      <c r="L184" s="22"/>
      <c r="M184" s="22"/>
      <c r="N184" s="60"/>
      <c r="O184" s="34">
        <f t="shared" si="4"/>
        <v>0</v>
      </c>
      <c r="P184" s="16">
        <f t="shared" si="5"/>
        <v>0</v>
      </c>
      <c r="Q184" s="35">
        <f t="shared" si="6"/>
        <v>0</v>
      </c>
      <c r="R184" s="5">
        <f t="shared" si="7"/>
        <v>0</v>
      </c>
    </row>
    <row r="185" spans="1:18" ht="18.75" customHeight="1" x14ac:dyDescent="0.2">
      <c r="A185" s="11">
        <v>58</v>
      </c>
      <c r="B185" s="20"/>
      <c r="C185" s="21"/>
      <c r="D185" s="28"/>
      <c r="E185" s="40"/>
      <c r="F185" s="22"/>
      <c r="G185" s="51"/>
      <c r="H185" s="52"/>
      <c r="I185" s="53"/>
      <c r="J185" s="39"/>
      <c r="K185" s="23"/>
      <c r="L185" s="22"/>
      <c r="M185" s="22"/>
      <c r="N185" s="60"/>
      <c r="O185" s="34">
        <f t="shared" si="4"/>
        <v>0</v>
      </c>
      <c r="P185" s="16">
        <f t="shared" si="5"/>
        <v>0</v>
      </c>
      <c r="Q185" s="35">
        <f t="shared" si="6"/>
        <v>0</v>
      </c>
      <c r="R185" s="5">
        <f t="shared" si="7"/>
        <v>0</v>
      </c>
    </row>
    <row r="186" spans="1:18" ht="18.75" customHeight="1" x14ac:dyDescent="0.2">
      <c r="A186" s="11">
        <v>59</v>
      </c>
      <c r="B186" s="20"/>
      <c r="C186" s="21"/>
      <c r="D186" s="28"/>
      <c r="E186" s="40"/>
      <c r="F186" s="22"/>
      <c r="G186" s="51"/>
      <c r="H186" s="52"/>
      <c r="I186" s="53"/>
      <c r="J186" s="39"/>
      <c r="K186" s="23"/>
      <c r="L186" s="22"/>
      <c r="M186" s="22"/>
      <c r="N186" s="60"/>
      <c r="O186" s="34">
        <f t="shared" si="4"/>
        <v>0</v>
      </c>
      <c r="P186" s="16">
        <f t="shared" si="5"/>
        <v>0</v>
      </c>
      <c r="Q186" s="35">
        <f t="shared" si="6"/>
        <v>0</v>
      </c>
      <c r="R186" s="5">
        <f t="shared" si="7"/>
        <v>0</v>
      </c>
    </row>
    <row r="187" spans="1:18" ht="18.75" customHeight="1" x14ac:dyDescent="0.2">
      <c r="A187" s="11">
        <v>60</v>
      </c>
      <c r="B187" s="20"/>
      <c r="C187" s="21"/>
      <c r="D187" s="28"/>
      <c r="E187" s="40"/>
      <c r="F187" s="22"/>
      <c r="G187" s="51"/>
      <c r="H187" s="52"/>
      <c r="I187" s="53"/>
      <c r="J187" s="39"/>
      <c r="K187" s="23"/>
      <c r="L187" s="22"/>
      <c r="M187" s="22"/>
      <c r="N187" s="60"/>
      <c r="O187" s="34">
        <f t="shared" si="4"/>
        <v>0</v>
      </c>
      <c r="P187" s="16">
        <f t="shared" si="5"/>
        <v>0</v>
      </c>
      <c r="Q187" s="35">
        <f t="shared" si="6"/>
        <v>0</v>
      </c>
      <c r="R187" s="5">
        <f t="shared" si="7"/>
        <v>0</v>
      </c>
    </row>
    <row r="188" spans="1:18" ht="18.75" customHeight="1" x14ac:dyDescent="0.2">
      <c r="A188" s="11">
        <v>61</v>
      </c>
      <c r="B188" s="20"/>
      <c r="C188" s="21"/>
      <c r="D188" s="28"/>
      <c r="E188" s="40"/>
      <c r="F188" s="22"/>
      <c r="G188" s="51"/>
      <c r="H188" s="52"/>
      <c r="I188" s="53"/>
      <c r="J188" s="39"/>
      <c r="K188" s="23"/>
      <c r="L188" s="22"/>
      <c r="M188" s="22"/>
      <c r="N188" s="60"/>
      <c r="O188" s="34">
        <f t="shared" si="4"/>
        <v>0</v>
      </c>
      <c r="P188" s="16">
        <f t="shared" si="5"/>
        <v>0</v>
      </c>
      <c r="Q188" s="35">
        <f t="shared" si="6"/>
        <v>0</v>
      </c>
      <c r="R188" s="5">
        <f t="shared" si="7"/>
        <v>0</v>
      </c>
    </row>
    <row r="189" spans="1:18" ht="18.75" customHeight="1" x14ac:dyDescent="0.2">
      <c r="A189" s="11">
        <v>62</v>
      </c>
      <c r="B189" s="20"/>
      <c r="C189" s="21"/>
      <c r="D189" s="28"/>
      <c r="E189" s="40"/>
      <c r="F189" s="22"/>
      <c r="G189" s="51"/>
      <c r="H189" s="52"/>
      <c r="I189" s="53"/>
      <c r="J189" s="39"/>
      <c r="K189" s="23"/>
      <c r="L189" s="22"/>
      <c r="M189" s="22"/>
      <c r="N189" s="60"/>
      <c r="O189" s="34">
        <f t="shared" si="4"/>
        <v>0</v>
      </c>
      <c r="P189" s="16">
        <f t="shared" si="5"/>
        <v>0</v>
      </c>
      <c r="Q189" s="35">
        <f t="shared" si="6"/>
        <v>0</v>
      </c>
      <c r="R189" s="5">
        <f t="shared" si="7"/>
        <v>0</v>
      </c>
    </row>
    <row r="190" spans="1:18" ht="18.75" customHeight="1" x14ac:dyDescent="0.2">
      <c r="A190" s="11">
        <v>63</v>
      </c>
      <c r="B190" s="20"/>
      <c r="C190" s="21"/>
      <c r="D190" s="28"/>
      <c r="E190" s="40"/>
      <c r="F190" s="22"/>
      <c r="G190" s="51"/>
      <c r="H190" s="52"/>
      <c r="I190" s="53"/>
      <c r="J190" s="39"/>
      <c r="K190" s="23"/>
      <c r="L190" s="22"/>
      <c r="M190" s="22"/>
      <c r="N190" s="60"/>
      <c r="O190" s="34">
        <f t="shared" si="4"/>
        <v>0</v>
      </c>
      <c r="P190" s="16">
        <f t="shared" si="5"/>
        <v>0</v>
      </c>
      <c r="Q190" s="35">
        <f t="shared" si="6"/>
        <v>0</v>
      </c>
      <c r="R190" s="5">
        <f t="shared" si="7"/>
        <v>0</v>
      </c>
    </row>
    <row r="191" spans="1:18" ht="18.75" customHeight="1" x14ac:dyDescent="0.2">
      <c r="A191" s="11">
        <v>64</v>
      </c>
      <c r="B191" s="20"/>
      <c r="C191" s="21"/>
      <c r="D191" s="28"/>
      <c r="E191" s="40"/>
      <c r="F191" s="22"/>
      <c r="G191" s="51"/>
      <c r="H191" s="52"/>
      <c r="I191" s="53"/>
      <c r="J191" s="39"/>
      <c r="K191" s="23"/>
      <c r="L191" s="22"/>
      <c r="M191" s="22"/>
      <c r="N191" s="60"/>
      <c r="O191" s="34">
        <f t="shared" si="4"/>
        <v>0</v>
      </c>
      <c r="P191" s="16">
        <f t="shared" si="5"/>
        <v>0</v>
      </c>
      <c r="Q191" s="35">
        <f t="shared" si="6"/>
        <v>0</v>
      </c>
      <c r="R191" s="5">
        <f t="shared" si="7"/>
        <v>0</v>
      </c>
    </row>
    <row r="192" spans="1:18" ht="18.75" customHeight="1" x14ac:dyDescent="0.2">
      <c r="A192" s="11">
        <v>65</v>
      </c>
      <c r="B192" s="20"/>
      <c r="C192" s="21"/>
      <c r="D192" s="28"/>
      <c r="E192" s="40"/>
      <c r="F192" s="22"/>
      <c r="G192" s="51"/>
      <c r="H192" s="52"/>
      <c r="I192" s="53"/>
      <c r="J192" s="39"/>
      <c r="K192" s="23"/>
      <c r="L192" s="22"/>
      <c r="M192" s="22"/>
      <c r="N192" s="60"/>
      <c r="O192" s="34">
        <f t="shared" si="4"/>
        <v>0</v>
      </c>
      <c r="P192" s="16">
        <f t="shared" si="5"/>
        <v>0</v>
      </c>
      <c r="Q192" s="35">
        <f t="shared" si="6"/>
        <v>0</v>
      </c>
      <c r="R192" s="5">
        <f t="shared" si="7"/>
        <v>0</v>
      </c>
    </row>
    <row r="193" spans="1:18" ht="18.75" customHeight="1" x14ac:dyDescent="0.2">
      <c r="A193" s="11">
        <v>66</v>
      </c>
      <c r="B193" s="20"/>
      <c r="C193" s="21"/>
      <c r="D193" s="28"/>
      <c r="E193" s="40"/>
      <c r="F193" s="22"/>
      <c r="G193" s="51"/>
      <c r="H193" s="52"/>
      <c r="I193" s="53"/>
      <c r="J193" s="39"/>
      <c r="K193" s="23"/>
      <c r="L193" s="22"/>
      <c r="M193" s="22"/>
      <c r="N193" s="60"/>
      <c r="O193" s="34">
        <f t="shared" ref="O193:O256" si="8">N193</f>
        <v>0</v>
      </c>
      <c r="P193" s="16">
        <f t="shared" ref="P193:P256" si="9">(D193*E193*N193)/1000000</f>
        <v>0</v>
      </c>
      <c r="Q193" s="35">
        <f t="shared" ref="Q193:Q256" si="10">M193</f>
        <v>0</v>
      </c>
      <c r="R193" s="5">
        <f t="shared" ref="R193:R256" si="11">F193*K193</f>
        <v>0</v>
      </c>
    </row>
    <row r="194" spans="1:18" ht="18.75" customHeight="1" x14ac:dyDescent="0.2">
      <c r="A194" s="11">
        <v>67</v>
      </c>
      <c r="B194" s="20"/>
      <c r="C194" s="21"/>
      <c r="D194" s="28"/>
      <c r="E194" s="40"/>
      <c r="F194" s="22"/>
      <c r="G194" s="51"/>
      <c r="H194" s="52"/>
      <c r="I194" s="53"/>
      <c r="J194" s="39"/>
      <c r="K194" s="23"/>
      <c r="L194" s="22"/>
      <c r="M194" s="22"/>
      <c r="N194" s="60"/>
      <c r="O194" s="34">
        <f t="shared" si="8"/>
        <v>0</v>
      </c>
      <c r="P194" s="16">
        <f t="shared" si="9"/>
        <v>0</v>
      </c>
      <c r="Q194" s="35">
        <f t="shared" si="10"/>
        <v>0</v>
      </c>
      <c r="R194" s="5">
        <f t="shared" si="11"/>
        <v>0</v>
      </c>
    </row>
    <row r="195" spans="1:18" ht="18.75" customHeight="1" x14ac:dyDescent="0.2">
      <c r="A195" s="11">
        <v>68</v>
      </c>
      <c r="B195" s="20"/>
      <c r="C195" s="21"/>
      <c r="D195" s="28"/>
      <c r="E195" s="40"/>
      <c r="F195" s="22"/>
      <c r="G195" s="51"/>
      <c r="H195" s="52"/>
      <c r="I195" s="53"/>
      <c r="J195" s="39"/>
      <c r="K195" s="23"/>
      <c r="L195" s="22"/>
      <c r="M195" s="22"/>
      <c r="N195" s="60"/>
      <c r="O195" s="34">
        <f t="shared" si="8"/>
        <v>0</v>
      </c>
      <c r="P195" s="16">
        <f t="shared" si="9"/>
        <v>0</v>
      </c>
      <c r="Q195" s="35">
        <f t="shared" si="10"/>
        <v>0</v>
      </c>
      <c r="R195" s="5">
        <f t="shared" si="11"/>
        <v>0</v>
      </c>
    </row>
    <row r="196" spans="1:18" ht="18.75" customHeight="1" x14ac:dyDescent="0.2">
      <c r="A196" s="11">
        <v>69</v>
      </c>
      <c r="B196" s="20"/>
      <c r="C196" s="21"/>
      <c r="D196" s="28"/>
      <c r="E196" s="40"/>
      <c r="F196" s="22"/>
      <c r="G196" s="51"/>
      <c r="H196" s="52"/>
      <c r="I196" s="53"/>
      <c r="J196" s="39"/>
      <c r="K196" s="23"/>
      <c r="L196" s="22"/>
      <c r="M196" s="22"/>
      <c r="N196" s="60"/>
      <c r="O196" s="34">
        <f t="shared" si="8"/>
        <v>0</v>
      </c>
      <c r="P196" s="16">
        <f t="shared" si="9"/>
        <v>0</v>
      </c>
      <c r="Q196" s="35">
        <f t="shared" si="10"/>
        <v>0</v>
      </c>
      <c r="R196" s="5">
        <f t="shared" si="11"/>
        <v>0</v>
      </c>
    </row>
    <row r="197" spans="1:18" ht="18.75" customHeight="1" x14ac:dyDescent="0.2">
      <c r="A197" s="11">
        <v>70</v>
      </c>
      <c r="B197" s="61"/>
      <c r="C197" s="62"/>
      <c r="D197" s="63"/>
      <c r="E197" s="64"/>
      <c r="F197" s="65"/>
      <c r="G197" s="66"/>
      <c r="H197" s="67"/>
      <c r="I197" s="68"/>
      <c r="J197" s="69"/>
      <c r="K197" s="70"/>
      <c r="L197" s="65"/>
      <c r="M197" s="65"/>
      <c r="N197" s="71"/>
      <c r="O197" s="34">
        <f t="shared" si="8"/>
        <v>0</v>
      </c>
      <c r="P197" s="16">
        <f t="shared" si="9"/>
        <v>0</v>
      </c>
      <c r="Q197" s="35">
        <f t="shared" si="10"/>
        <v>0</v>
      </c>
      <c r="R197" s="5">
        <f t="shared" si="11"/>
        <v>0</v>
      </c>
    </row>
    <row r="198" spans="1:18" ht="18.75" customHeight="1" x14ac:dyDescent="0.2">
      <c r="A198" s="11">
        <v>71</v>
      </c>
      <c r="B198" s="20"/>
      <c r="C198" s="21"/>
      <c r="D198" s="28"/>
      <c r="E198" s="40"/>
      <c r="F198" s="22"/>
      <c r="G198" s="51"/>
      <c r="H198" s="52"/>
      <c r="I198" s="53"/>
      <c r="J198" s="39"/>
      <c r="K198" s="23"/>
      <c r="L198" s="22"/>
      <c r="M198" s="22"/>
      <c r="N198" s="60"/>
      <c r="O198" s="34">
        <f t="shared" si="8"/>
        <v>0</v>
      </c>
      <c r="P198" s="16">
        <f t="shared" si="9"/>
        <v>0</v>
      </c>
      <c r="Q198" s="35">
        <f t="shared" si="10"/>
        <v>0</v>
      </c>
      <c r="R198" s="5">
        <f t="shared" si="11"/>
        <v>0</v>
      </c>
    </row>
    <row r="199" spans="1:18" ht="18.75" customHeight="1" x14ac:dyDescent="0.2">
      <c r="A199" s="11">
        <v>72</v>
      </c>
      <c r="B199" s="20"/>
      <c r="C199" s="21"/>
      <c r="D199" s="28"/>
      <c r="E199" s="40"/>
      <c r="F199" s="22"/>
      <c r="G199" s="51"/>
      <c r="H199" s="52"/>
      <c r="I199" s="53"/>
      <c r="J199" s="39"/>
      <c r="K199" s="23"/>
      <c r="L199" s="22"/>
      <c r="M199" s="22"/>
      <c r="N199" s="60"/>
      <c r="O199" s="34">
        <f t="shared" si="8"/>
        <v>0</v>
      </c>
      <c r="P199" s="16">
        <f t="shared" si="9"/>
        <v>0</v>
      </c>
      <c r="Q199" s="35">
        <f t="shared" si="10"/>
        <v>0</v>
      </c>
      <c r="R199" s="5">
        <f t="shared" si="11"/>
        <v>0</v>
      </c>
    </row>
    <row r="200" spans="1:18" ht="18.75" customHeight="1" x14ac:dyDescent="0.2">
      <c r="A200" s="11">
        <v>73</v>
      </c>
      <c r="B200" s="20"/>
      <c r="C200" s="21"/>
      <c r="D200" s="28"/>
      <c r="E200" s="40"/>
      <c r="F200" s="22"/>
      <c r="G200" s="51"/>
      <c r="H200" s="52"/>
      <c r="I200" s="53"/>
      <c r="J200" s="39"/>
      <c r="K200" s="23"/>
      <c r="L200" s="22"/>
      <c r="M200" s="22"/>
      <c r="N200" s="60"/>
      <c r="O200" s="34">
        <f t="shared" si="8"/>
        <v>0</v>
      </c>
      <c r="P200" s="16">
        <f t="shared" si="9"/>
        <v>0</v>
      </c>
      <c r="Q200" s="35">
        <f t="shared" si="10"/>
        <v>0</v>
      </c>
      <c r="R200" s="5">
        <f t="shared" si="11"/>
        <v>0</v>
      </c>
    </row>
    <row r="201" spans="1:18" ht="18.75" customHeight="1" x14ac:dyDescent="0.2">
      <c r="A201" s="11">
        <v>74</v>
      </c>
      <c r="B201" s="20"/>
      <c r="C201" s="21"/>
      <c r="D201" s="28"/>
      <c r="E201" s="40"/>
      <c r="F201" s="22"/>
      <c r="G201" s="51"/>
      <c r="H201" s="52"/>
      <c r="I201" s="53"/>
      <c r="J201" s="39"/>
      <c r="K201" s="23"/>
      <c r="L201" s="22"/>
      <c r="M201" s="22"/>
      <c r="N201" s="60"/>
      <c r="O201" s="34">
        <f t="shared" si="8"/>
        <v>0</v>
      </c>
      <c r="P201" s="16">
        <f t="shared" si="9"/>
        <v>0</v>
      </c>
      <c r="Q201" s="35">
        <f t="shared" si="10"/>
        <v>0</v>
      </c>
      <c r="R201" s="5">
        <f t="shared" si="11"/>
        <v>0</v>
      </c>
    </row>
    <row r="202" spans="1:18" ht="18.75" customHeight="1" x14ac:dyDescent="0.2">
      <c r="A202" s="11">
        <v>75</v>
      </c>
      <c r="B202" s="20"/>
      <c r="C202" s="21"/>
      <c r="D202" s="28"/>
      <c r="E202" s="40"/>
      <c r="F202" s="22"/>
      <c r="G202" s="51"/>
      <c r="H202" s="52"/>
      <c r="I202" s="53"/>
      <c r="J202" s="39"/>
      <c r="K202" s="23"/>
      <c r="L202" s="22"/>
      <c r="M202" s="22"/>
      <c r="N202" s="60"/>
      <c r="O202" s="34">
        <f t="shared" si="8"/>
        <v>0</v>
      </c>
      <c r="P202" s="16">
        <f t="shared" si="9"/>
        <v>0</v>
      </c>
      <c r="Q202" s="35">
        <f t="shared" si="10"/>
        <v>0</v>
      </c>
      <c r="R202" s="5">
        <f t="shared" si="11"/>
        <v>0</v>
      </c>
    </row>
    <row r="203" spans="1:18" ht="18.75" customHeight="1" x14ac:dyDescent="0.2">
      <c r="A203" s="11">
        <v>76</v>
      </c>
      <c r="B203" s="20"/>
      <c r="C203" s="21"/>
      <c r="D203" s="28"/>
      <c r="E203" s="40"/>
      <c r="F203" s="22"/>
      <c r="G203" s="51"/>
      <c r="H203" s="52"/>
      <c r="I203" s="53"/>
      <c r="J203" s="39"/>
      <c r="K203" s="23"/>
      <c r="L203" s="22"/>
      <c r="M203" s="22"/>
      <c r="N203" s="60"/>
      <c r="O203" s="34">
        <f t="shared" si="8"/>
        <v>0</v>
      </c>
      <c r="P203" s="16">
        <f t="shared" si="9"/>
        <v>0</v>
      </c>
      <c r="Q203" s="35">
        <f t="shared" si="10"/>
        <v>0</v>
      </c>
      <c r="R203" s="5">
        <f t="shared" si="11"/>
        <v>0</v>
      </c>
    </row>
    <row r="204" spans="1:18" ht="18.75" customHeight="1" x14ac:dyDescent="0.2">
      <c r="A204" s="11">
        <v>77</v>
      </c>
      <c r="B204" s="20"/>
      <c r="C204" s="21"/>
      <c r="D204" s="28"/>
      <c r="E204" s="40"/>
      <c r="F204" s="22"/>
      <c r="G204" s="51"/>
      <c r="H204" s="52"/>
      <c r="I204" s="53"/>
      <c r="J204" s="39"/>
      <c r="K204" s="23"/>
      <c r="L204" s="22"/>
      <c r="M204" s="22"/>
      <c r="N204" s="60"/>
      <c r="O204" s="34">
        <f t="shared" si="8"/>
        <v>0</v>
      </c>
      <c r="P204" s="16">
        <f t="shared" si="9"/>
        <v>0</v>
      </c>
      <c r="Q204" s="35">
        <f t="shared" si="10"/>
        <v>0</v>
      </c>
      <c r="R204" s="5">
        <f t="shared" si="11"/>
        <v>0</v>
      </c>
    </row>
    <row r="205" spans="1:18" ht="18.75" customHeight="1" x14ac:dyDescent="0.2">
      <c r="A205" s="11">
        <v>78</v>
      </c>
      <c r="B205" s="20"/>
      <c r="C205" s="21"/>
      <c r="D205" s="28"/>
      <c r="E205" s="40"/>
      <c r="F205" s="22"/>
      <c r="G205" s="51"/>
      <c r="H205" s="52"/>
      <c r="I205" s="53"/>
      <c r="J205" s="39"/>
      <c r="K205" s="23"/>
      <c r="L205" s="22"/>
      <c r="M205" s="22"/>
      <c r="N205" s="60"/>
      <c r="O205" s="34">
        <f t="shared" si="8"/>
        <v>0</v>
      </c>
      <c r="P205" s="16">
        <f t="shared" si="9"/>
        <v>0</v>
      </c>
      <c r="Q205" s="35">
        <f t="shared" si="10"/>
        <v>0</v>
      </c>
      <c r="R205" s="5">
        <f t="shared" si="11"/>
        <v>0</v>
      </c>
    </row>
    <row r="206" spans="1:18" ht="18.75" customHeight="1" x14ac:dyDescent="0.2">
      <c r="A206" s="11">
        <v>79</v>
      </c>
      <c r="B206" s="20"/>
      <c r="C206" s="21"/>
      <c r="D206" s="28"/>
      <c r="E206" s="40"/>
      <c r="F206" s="22"/>
      <c r="G206" s="51"/>
      <c r="H206" s="52"/>
      <c r="I206" s="53"/>
      <c r="J206" s="39"/>
      <c r="K206" s="23"/>
      <c r="L206" s="22"/>
      <c r="M206" s="22"/>
      <c r="N206" s="60"/>
      <c r="O206" s="34">
        <f t="shared" si="8"/>
        <v>0</v>
      </c>
      <c r="P206" s="16">
        <f t="shared" si="9"/>
        <v>0</v>
      </c>
      <c r="Q206" s="35">
        <f t="shared" si="10"/>
        <v>0</v>
      </c>
      <c r="R206" s="5">
        <f t="shared" si="11"/>
        <v>0</v>
      </c>
    </row>
    <row r="207" spans="1:18" ht="18.75" customHeight="1" x14ac:dyDescent="0.2">
      <c r="A207" s="11">
        <v>80</v>
      </c>
      <c r="B207" s="20"/>
      <c r="C207" s="21"/>
      <c r="D207" s="28"/>
      <c r="E207" s="40"/>
      <c r="F207" s="22"/>
      <c r="G207" s="51"/>
      <c r="H207" s="52"/>
      <c r="I207" s="53"/>
      <c r="J207" s="39"/>
      <c r="K207" s="23"/>
      <c r="L207" s="22"/>
      <c r="M207" s="22"/>
      <c r="N207" s="60"/>
      <c r="O207" s="34">
        <f t="shared" si="8"/>
        <v>0</v>
      </c>
      <c r="P207" s="16">
        <f t="shared" si="9"/>
        <v>0</v>
      </c>
      <c r="Q207" s="35">
        <f t="shared" si="10"/>
        <v>0</v>
      </c>
      <c r="R207" s="5">
        <f t="shared" si="11"/>
        <v>0</v>
      </c>
    </row>
    <row r="208" spans="1:18" ht="18.75" customHeight="1" x14ac:dyDescent="0.2">
      <c r="A208" s="11">
        <v>81</v>
      </c>
      <c r="B208" s="20"/>
      <c r="C208" s="21"/>
      <c r="D208" s="28"/>
      <c r="E208" s="40"/>
      <c r="F208" s="22"/>
      <c r="G208" s="51"/>
      <c r="H208" s="52"/>
      <c r="I208" s="53"/>
      <c r="J208" s="39"/>
      <c r="K208" s="23"/>
      <c r="L208" s="22"/>
      <c r="M208" s="22"/>
      <c r="N208" s="60"/>
      <c r="O208" s="34">
        <f t="shared" si="8"/>
        <v>0</v>
      </c>
      <c r="P208" s="16">
        <f t="shared" si="9"/>
        <v>0</v>
      </c>
      <c r="Q208" s="35">
        <f t="shared" si="10"/>
        <v>0</v>
      </c>
      <c r="R208" s="5">
        <f t="shared" si="11"/>
        <v>0</v>
      </c>
    </row>
    <row r="209" spans="1:18" ht="18.75" customHeight="1" x14ac:dyDescent="0.2">
      <c r="A209" s="11">
        <v>82</v>
      </c>
      <c r="B209" s="20"/>
      <c r="C209" s="21"/>
      <c r="D209" s="28"/>
      <c r="E209" s="40"/>
      <c r="F209" s="22"/>
      <c r="G209" s="51"/>
      <c r="H209" s="52"/>
      <c r="I209" s="53"/>
      <c r="J209" s="39"/>
      <c r="K209" s="23"/>
      <c r="L209" s="22"/>
      <c r="M209" s="22"/>
      <c r="N209" s="60"/>
      <c r="O209" s="34">
        <f t="shared" si="8"/>
        <v>0</v>
      </c>
      <c r="P209" s="16">
        <f t="shared" si="9"/>
        <v>0</v>
      </c>
      <c r="Q209" s="35">
        <f t="shared" si="10"/>
        <v>0</v>
      </c>
      <c r="R209" s="5">
        <f t="shared" si="11"/>
        <v>0</v>
      </c>
    </row>
    <row r="210" spans="1:18" ht="18.75" customHeight="1" x14ac:dyDescent="0.2">
      <c r="A210" s="11">
        <v>83</v>
      </c>
      <c r="B210" s="20"/>
      <c r="C210" s="21"/>
      <c r="D210" s="28"/>
      <c r="E210" s="40"/>
      <c r="F210" s="22"/>
      <c r="G210" s="51"/>
      <c r="H210" s="52"/>
      <c r="I210" s="53"/>
      <c r="J210" s="39"/>
      <c r="K210" s="23"/>
      <c r="L210" s="22"/>
      <c r="M210" s="22"/>
      <c r="N210" s="60"/>
      <c r="O210" s="34">
        <f t="shared" si="8"/>
        <v>0</v>
      </c>
      <c r="P210" s="16">
        <f t="shared" si="9"/>
        <v>0</v>
      </c>
      <c r="Q210" s="35">
        <f t="shared" si="10"/>
        <v>0</v>
      </c>
      <c r="R210" s="5">
        <f t="shared" si="11"/>
        <v>0</v>
      </c>
    </row>
    <row r="211" spans="1:18" ht="18.75" customHeight="1" x14ac:dyDescent="0.2">
      <c r="A211" s="11">
        <v>84</v>
      </c>
      <c r="B211" s="20"/>
      <c r="C211" s="21"/>
      <c r="D211" s="28"/>
      <c r="E211" s="40"/>
      <c r="F211" s="22"/>
      <c r="G211" s="51"/>
      <c r="H211" s="52"/>
      <c r="I211" s="53"/>
      <c r="J211" s="39"/>
      <c r="K211" s="23"/>
      <c r="L211" s="22"/>
      <c r="M211" s="22"/>
      <c r="N211" s="60"/>
      <c r="O211" s="34">
        <f t="shared" si="8"/>
        <v>0</v>
      </c>
      <c r="P211" s="16">
        <f t="shared" si="9"/>
        <v>0</v>
      </c>
      <c r="Q211" s="35">
        <f t="shared" si="10"/>
        <v>0</v>
      </c>
      <c r="R211" s="5">
        <f t="shared" si="11"/>
        <v>0</v>
      </c>
    </row>
    <row r="212" spans="1:18" ht="18.75" customHeight="1" x14ac:dyDescent="0.2">
      <c r="A212" s="11">
        <v>85</v>
      </c>
      <c r="B212" s="20"/>
      <c r="C212" s="21"/>
      <c r="D212" s="28"/>
      <c r="E212" s="40"/>
      <c r="F212" s="22"/>
      <c r="G212" s="51"/>
      <c r="H212" s="52"/>
      <c r="I212" s="53"/>
      <c r="J212" s="39"/>
      <c r="K212" s="23"/>
      <c r="L212" s="22"/>
      <c r="M212" s="22"/>
      <c r="N212" s="60"/>
      <c r="O212" s="34">
        <f t="shared" si="8"/>
        <v>0</v>
      </c>
      <c r="P212" s="16">
        <f t="shared" si="9"/>
        <v>0</v>
      </c>
      <c r="Q212" s="35">
        <f t="shared" si="10"/>
        <v>0</v>
      </c>
      <c r="R212" s="5">
        <f t="shared" si="11"/>
        <v>0</v>
      </c>
    </row>
    <row r="213" spans="1:18" ht="18.75" customHeight="1" x14ac:dyDescent="0.2">
      <c r="A213" s="11">
        <v>86</v>
      </c>
      <c r="B213" s="20"/>
      <c r="C213" s="21"/>
      <c r="D213" s="28"/>
      <c r="E213" s="40"/>
      <c r="F213" s="22"/>
      <c r="G213" s="51"/>
      <c r="H213" s="52"/>
      <c r="I213" s="53"/>
      <c r="J213" s="39"/>
      <c r="K213" s="23"/>
      <c r="L213" s="22"/>
      <c r="M213" s="22"/>
      <c r="N213" s="60"/>
      <c r="O213" s="34">
        <f t="shared" si="8"/>
        <v>0</v>
      </c>
      <c r="P213" s="16">
        <f t="shared" si="9"/>
        <v>0</v>
      </c>
      <c r="Q213" s="35">
        <f t="shared" si="10"/>
        <v>0</v>
      </c>
      <c r="R213" s="5">
        <f t="shared" si="11"/>
        <v>0</v>
      </c>
    </row>
    <row r="214" spans="1:18" ht="18.75" customHeight="1" x14ac:dyDescent="0.2">
      <c r="A214" s="11">
        <v>87</v>
      </c>
      <c r="B214" s="20"/>
      <c r="C214" s="21"/>
      <c r="D214" s="28"/>
      <c r="E214" s="40"/>
      <c r="F214" s="22"/>
      <c r="G214" s="51"/>
      <c r="H214" s="52"/>
      <c r="I214" s="53"/>
      <c r="J214" s="39"/>
      <c r="K214" s="23"/>
      <c r="L214" s="22"/>
      <c r="M214" s="22"/>
      <c r="N214" s="60"/>
      <c r="O214" s="34">
        <f t="shared" si="8"/>
        <v>0</v>
      </c>
      <c r="P214" s="16">
        <f t="shared" si="9"/>
        <v>0</v>
      </c>
      <c r="Q214" s="35">
        <f t="shared" si="10"/>
        <v>0</v>
      </c>
      <c r="R214" s="5">
        <f t="shared" si="11"/>
        <v>0</v>
      </c>
    </row>
    <row r="215" spans="1:18" ht="18.75" customHeight="1" x14ac:dyDescent="0.2">
      <c r="A215" s="11">
        <v>88</v>
      </c>
      <c r="B215" s="20"/>
      <c r="C215" s="21"/>
      <c r="D215" s="28"/>
      <c r="E215" s="40"/>
      <c r="F215" s="22"/>
      <c r="G215" s="51"/>
      <c r="H215" s="52"/>
      <c r="I215" s="53"/>
      <c r="J215" s="39"/>
      <c r="K215" s="23"/>
      <c r="L215" s="22"/>
      <c r="M215" s="22"/>
      <c r="N215" s="60"/>
      <c r="O215" s="34">
        <f t="shared" si="8"/>
        <v>0</v>
      </c>
      <c r="P215" s="16">
        <f t="shared" si="9"/>
        <v>0</v>
      </c>
      <c r="Q215" s="35">
        <f t="shared" si="10"/>
        <v>0</v>
      </c>
      <c r="R215" s="5">
        <f t="shared" si="11"/>
        <v>0</v>
      </c>
    </row>
    <row r="216" spans="1:18" ht="18.75" customHeight="1" x14ac:dyDescent="0.2">
      <c r="A216" s="11">
        <v>89</v>
      </c>
      <c r="B216" s="20"/>
      <c r="C216" s="21"/>
      <c r="D216" s="28"/>
      <c r="E216" s="40"/>
      <c r="F216" s="22"/>
      <c r="G216" s="51"/>
      <c r="H216" s="52"/>
      <c r="I216" s="53"/>
      <c r="J216" s="39"/>
      <c r="K216" s="23"/>
      <c r="L216" s="22"/>
      <c r="M216" s="22"/>
      <c r="N216" s="60"/>
      <c r="O216" s="34">
        <f t="shared" si="8"/>
        <v>0</v>
      </c>
      <c r="P216" s="16">
        <f t="shared" si="9"/>
        <v>0</v>
      </c>
      <c r="Q216" s="35">
        <f t="shared" si="10"/>
        <v>0</v>
      </c>
      <c r="R216" s="5">
        <f t="shared" si="11"/>
        <v>0</v>
      </c>
    </row>
    <row r="217" spans="1:18" ht="18.75" customHeight="1" x14ac:dyDescent="0.2">
      <c r="A217" s="11">
        <v>90</v>
      </c>
      <c r="B217" s="20"/>
      <c r="C217" s="21"/>
      <c r="D217" s="28"/>
      <c r="E217" s="40"/>
      <c r="F217" s="22"/>
      <c r="G217" s="51"/>
      <c r="H217" s="52"/>
      <c r="I217" s="53"/>
      <c r="J217" s="39"/>
      <c r="K217" s="23"/>
      <c r="L217" s="22"/>
      <c r="M217" s="22"/>
      <c r="N217" s="60"/>
      <c r="O217" s="34">
        <f t="shared" si="8"/>
        <v>0</v>
      </c>
      <c r="P217" s="16">
        <f t="shared" si="9"/>
        <v>0</v>
      </c>
      <c r="Q217" s="35">
        <f t="shared" si="10"/>
        <v>0</v>
      </c>
      <c r="R217" s="5">
        <f t="shared" si="11"/>
        <v>0</v>
      </c>
    </row>
    <row r="218" spans="1:18" ht="18.75" customHeight="1" x14ac:dyDescent="0.2">
      <c r="A218" s="11">
        <v>91</v>
      </c>
      <c r="B218" s="20"/>
      <c r="C218" s="21"/>
      <c r="D218" s="28"/>
      <c r="E218" s="40"/>
      <c r="F218" s="22"/>
      <c r="G218" s="51"/>
      <c r="H218" s="52"/>
      <c r="I218" s="53"/>
      <c r="J218" s="39"/>
      <c r="K218" s="23"/>
      <c r="L218" s="22"/>
      <c r="M218" s="22"/>
      <c r="N218" s="60"/>
      <c r="O218" s="34">
        <f t="shared" si="8"/>
        <v>0</v>
      </c>
      <c r="P218" s="16">
        <f t="shared" si="9"/>
        <v>0</v>
      </c>
      <c r="Q218" s="35">
        <f t="shared" si="10"/>
        <v>0</v>
      </c>
      <c r="R218" s="5">
        <f t="shared" si="11"/>
        <v>0</v>
      </c>
    </row>
    <row r="219" spans="1:18" ht="18.75" customHeight="1" x14ac:dyDescent="0.2">
      <c r="A219" s="11">
        <v>92</v>
      </c>
      <c r="B219" s="20"/>
      <c r="C219" s="21"/>
      <c r="D219" s="28"/>
      <c r="E219" s="40"/>
      <c r="F219" s="22"/>
      <c r="G219" s="51"/>
      <c r="H219" s="52"/>
      <c r="I219" s="53"/>
      <c r="J219" s="39"/>
      <c r="K219" s="23"/>
      <c r="L219" s="22"/>
      <c r="M219" s="22"/>
      <c r="N219" s="60"/>
      <c r="O219" s="34">
        <f t="shared" si="8"/>
        <v>0</v>
      </c>
      <c r="P219" s="16">
        <f t="shared" si="9"/>
        <v>0</v>
      </c>
      <c r="Q219" s="35">
        <f t="shared" si="10"/>
        <v>0</v>
      </c>
      <c r="R219" s="5">
        <f t="shared" si="11"/>
        <v>0</v>
      </c>
    </row>
    <row r="220" spans="1:18" s="5" customFormat="1" ht="18.75" customHeight="1" x14ac:dyDescent="0.2">
      <c r="A220" s="11">
        <v>93</v>
      </c>
      <c r="B220" s="20"/>
      <c r="C220" s="21"/>
      <c r="D220" s="28"/>
      <c r="E220" s="40"/>
      <c r="F220" s="22"/>
      <c r="G220" s="51"/>
      <c r="H220" s="52"/>
      <c r="I220" s="53"/>
      <c r="J220" s="39"/>
      <c r="K220" s="23"/>
      <c r="L220" s="22"/>
      <c r="M220" s="22"/>
      <c r="N220" s="60"/>
      <c r="O220" s="34">
        <f t="shared" si="8"/>
        <v>0</v>
      </c>
      <c r="P220" s="16">
        <f t="shared" si="9"/>
        <v>0</v>
      </c>
      <c r="Q220" s="35">
        <f t="shared" si="10"/>
        <v>0</v>
      </c>
      <c r="R220" s="5">
        <f t="shared" si="11"/>
        <v>0</v>
      </c>
    </row>
    <row r="221" spans="1:18" s="5" customFormat="1" ht="18.75" customHeight="1" x14ac:dyDescent="0.2">
      <c r="A221" s="11">
        <v>94</v>
      </c>
      <c r="B221" s="20"/>
      <c r="C221" s="21"/>
      <c r="D221" s="28"/>
      <c r="E221" s="40"/>
      <c r="F221" s="22"/>
      <c r="G221" s="51"/>
      <c r="H221" s="52"/>
      <c r="I221" s="53"/>
      <c r="J221" s="39"/>
      <c r="K221" s="23"/>
      <c r="L221" s="22"/>
      <c r="M221" s="22"/>
      <c r="N221" s="60"/>
      <c r="O221" s="34">
        <f t="shared" si="8"/>
        <v>0</v>
      </c>
      <c r="P221" s="16">
        <f t="shared" si="9"/>
        <v>0</v>
      </c>
      <c r="Q221" s="35">
        <f t="shared" si="10"/>
        <v>0</v>
      </c>
      <c r="R221" s="5">
        <f t="shared" si="11"/>
        <v>0</v>
      </c>
    </row>
    <row r="222" spans="1:18" s="5" customFormat="1" ht="18.75" customHeight="1" x14ac:dyDescent="0.2">
      <c r="A222" s="11">
        <v>95</v>
      </c>
      <c r="B222" s="20"/>
      <c r="C222" s="21"/>
      <c r="D222" s="28"/>
      <c r="E222" s="40"/>
      <c r="F222" s="22"/>
      <c r="G222" s="51"/>
      <c r="H222" s="52"/>
      <c r="I222" s="53"/>
      <c r="J222" s="39"/>
      <c r="K222" s="23"/>
      <c r="L222" s="22"/>
      <c r="M222" s="22"/>
      <c r="N222" s="60"/>
      <c r="O222" s="34">
        <f t="shared" si="8"/>
        <v>0</v>
      </c>
      <c r="P222" s="16">
        <f t="shared" si="9"/>
        <v>0</v>
      </c>
      <c r="Q222" s="35">
        <f t="shared" si="10"/>
        <v>0</v>
      </c>
      <c r="R222" s="5">
        <f t="shared" si="11"/>
        <v>0</v>
      </c>
    </row>
    <row r="223" spans="1:18" s="5" customFormat="1" ht="18.75" customHeight="1" x14ac:dyDescent="0.2">
      <c r="A223" s="11">
        <v>96</v>
      </c>
      <c r="B223" s="20"/>
      <c r="C223" s="21"/>
      <c r="D223" s="28"/>
      <c r="E223" s="40"/>
      <c r="F223" s="22"/>
      <c r="G223" s="51"/>
      <c r="H223" s="52"/>
      <c r="I223" s="53"/>
      <c r="J223" s="39"/>
      <c r="K223" s="23"/>
      <c r="L223" s="22"/>
      <c r="M223" s="22"/>
      <c r="N223" s="60"/>
      <c r="O223" s="34">
        <f t="shared" si="8"/>
        <v>0</v>
      </c>
      <c r="P223" s="16">
        <f t="shared" si="9"/>
        <v>0</v>
      </c>
      <c r="Q223" s="35">
        <f t="shared" si="10"/>
        <v>0</v>
      </c>
      <c r="R223" s="5">
        <f t="shared" si="11"/>
        <v>0</v>
      </c>
    </row>
    <row r="224" spans="1:18" s="5" customFormat="1" ht="18.75" customHeight="1" x14ac:dyDescent="0.2">
      <c r="A224" s="11">
        <v>97</v>
      </c>
      <c r="B224" s="20"/>
      <c r="C224" s="21"/>
      <c r="D224" s="28"/>
      <c r="E224" s="40"/>
      <c r="F224" s="22"/>
      <c r="G224" s="51"/>
      <c r="H224" s="52"/>
      <c r="I224" s="53"/>
      <c r="J224" s="39"/>
      <c r="K224" s="23"/>
      <c r="L224" s="22"/>
      <c r="M224" s="22"/>
      <c r="N224" s="60"/>
      <c r="O224" s="34">
        <f t="shared" si="8"/>
        <v>0</v>
      </c>
      <c r="P224" s="16">
        <f t="shared" si="9"/>
        <v>0</v>
      </c>
      <c r="Q224" s="35">
        <f t="shared" si="10"/>
        <v>0</v>
      </c>
      <c r="R224" s="5">
        <f t="shared" si="11"/>
        <v>0</v>
      </c>
    </row>
    <row r="225" spans="1:18" s="5" customFormat="1" ht="18.75" customHeight="1" x14ac:dyDescent="0.2">
      <c r="A225" s="11">
        <v>98</v>
      </c>
      <c r="B225" s="20"/>
      <c r="C225" s="21"/>
      <c r="D225" s="28"/>
      <c r="E225" s="40"/>
      <c r="F225" s="22"/>
      <c r="G225" s="51"/>
      <c r="H225" s="52"/>
      <c r="I225" s="53"/>
      <c r="J225" s="39"/>
      <c r="K225" s="23"/>
      <c r="L225" s="22"/>
      <c r="M225" s="22"/>
      <c r="N225" s="60"/>
      <c r="O225" s="34">
        <f t="shared" si="8"/>
        <v>0</v>
      </c>
      <c r="P225" s="16">
        <f t="shared" si="9"/>
        <v>0</v>
      </c>
      <c r="Q225" s="35">
        <f t="shared" si="10"/>
        <v>0</v>
      </c>
      <c r="R225" s="5">
        <f t="shared" si="11"/>
        <v>0</v>
      </c>
    </row>
    <row r="226" spans="1:18" s="5" customFormat="1" ht="18.75" customHeight="1" x14ac:dyDescent="0.2">
      <c r="A226" s="11">
        <v>99</v>
      </c>
      <c r="B226" s="20"/>
      <c r="C226" s="21"/>
      <c r="D226" s="28"/>
      <c r="E226" s="40"/>
      <c r="F226" s="22"/>
      <c r="G226" s="51"/>
      <c r="H226" s="52"/>
      <c r="I226" s="53"/>
      <c r="J226" s="39"/>
      <c r="K226" s="23"/>
      <c r="L226" s="22"/>
      <c r="M226" s="22"/>
      <c r="N226" s="60"/>
      <c r="O226" s="34">
        <f t="shared" si="8"/>
        <v>0</v>
      </c>
      <c r="P226" s="16">
        <f t="shared" si="9"/>
        <v>0</v>
      </c>
      <c r="Q226" s="35">
        <f t="shared" si="10"/>
        <v>0</v>
      </c>
      <c r="R226" s="5">
        <f t="shared" si="11"/>
        <v>0</v>
      </c>
    </row>
    <row r="227" spans="1:18" s="5" customFormat="1" ht="18.75" customHeight="1" x14ac:dyDescent="0.2">
      <c r="A227" s="11">
        <v>100</v>
      </c>
      <c r="B227" s="20"/>
      <c r="C227" s="21"/>
      <c r="D227" s="28"/>
      <c r="E227" s="40"/>
      <c r="F227" s="22"/>
      <c r="G227" s="51"/>
      <c r="H227" s="52"/>
      <c r="I227" s="53"/>
      <c r="J227" s="39"/>
      <c r="K227" s="23"/>
      <c r="L227" s="22"/>
      <c r="M227" s="22"/>
      <c r="N227" s="60"/>
      <c r="O227" s="34">
        <f t="shared" si="8"/>
        <v>0</v>
      </c>
      <c r="P227" s="16">
        <f t="shared" si="9"/>
        <v>0</v>
      </c>
      <c r="Q227" s="35">
        <f t="shared" si="10"/>
        <v>0</v>
      </c>
      <c r="R227" s="5">
        <f t="shared" si="11"/>
        <v>0</v>
      </c>
    </row>
    <row r="228" spans="1:18" s="5" customFormat="1" ht="18.75" customHeight="1" x14ac:dyDescent="0.2">
      <c r="A228" s="11">
        <v>101</v>
      </c>
      <c r="B228" s="20"/>
      <c r="C228" s="21"/>
      <c r="D228" s="28"/>
      <c r="E228" s="40"/>
      <c r="F228" s="22"/>
      <c r="G228" s="51"/>
      <c r="H228" s="52"/>
      <c r="I228" s="53"/>
      <c r="J228" s="39"/>
      <c r="K228" s="23"/>
      <c r="L228" s="22"/>
      <c r="M228" s="22"/>
      <c r="N228" s="60"/>
      <c r="O228" s="34">
        <f t="shared" si="8"/>
        <v>0</v>
      </c>
      <c r="P228" s="16">
        <f t="shared" si="9"/>
        <v>0</v>
      </c>
      <c r="Q228" s="35">
        <f t="shared" si="10"/>
        <v>0</v>
      </c>
      <c r="R228" s="5">
        <f t="shared" si="11"/>
        <v>0</v>
      </c>
    </row>
    <row r="229" spans="1:18" s="5" customFormat="1" ht="18.75" customHeight="1" x14ac:dyDescent="0.2">
      <c r="A229" s="11">
        <v>102</v>
      </c>
      <c r="B229" s="20"/>
      <c r="C229" s="21"/>
      <c r="D229" s="28"/>
      <c r="E229" s="40"/>
      <c r="F229" s="22"/>
      <c r="G229" s="51"/>
      <c r="H229" s="52"/>
      <c r="I229" s="53"/>
      <c r="J229" s="39"/>
      <c r="K229" s="23"/>
      <c r="L229" s="22"/>
      <c r="M229" s="22"/>
      <c r="N229" s="60"/>
      <c r="O229" s="34">
        <f t="shared" si="8"/>
        <v>0</v>
      </c>
      <c r="P229" s="16">
        <f t="shared" si="9"/>
        <v>0</v>
      </c>
      <c r="Q229" s="35">
        <f t="shared" si="10"/>
        <v>0</v>
      </c>
      <c r="R229" s="5">
        <f t="shared" si="11"/>
        <v>0</v>
      </c>
    </row>
    <row r="230" spans="1:18" s="5" customFormat="1" ht="18.75" customHeight="1" x14ac:dyDescent="0.2">
      <c r="A230" s="11">
        <v>103</v>
      </c>
      <c r="B230" s="20"/>
      <c r="C230" s="21"/>
      <c r="D230" s="28"/>
      <c r="E230" s="40"/>
      <c r="F230" s="22"/>
      <c r="G230" s="51"/>
      <c r="H230" s="52"/>
      <c r="I230" s="53"/>
      <c r="J230" s="39"/>
      <c r="K230" s="23"/>
      <c r="L230" s="22"/>
      <c r="M230" s="22"/>
      <c r="N230" s="60"/>
      <c r="O230" s="34">
        <f t="shared" si="8"/>
        <v>0</v>
      </c>
      <c r="P230" s="16">
        <f t="shared" si="9"/>
        <v>0</v>
      </c>
      <c r="Q230" s="35">
        <f t="shared" si="10"/>
        <v>0</v>
      </c>
      <c r="R230" s="5">
        <f t="shared" si="11"/>
        <v>0</v>
      </c>
    </row>
    <row r="231" spans="1:18" s="5" customFormat="1" ht="18.75" customHeight="1" x14ac:dyDescent="0.2">
      <c r="A231" s="11">
        <v>104</v>
      </c>
      <c r="B231" s="20"/>
      <c r="C231" s="21"/>
      <c r="D231" s="28"/>
      <c r="E231" s="40"/>
      <c r="F231" s="22"/>
      <c r="G231" s="51"/>
      <c r="H231" s="52"/>
      <c r="I231" s="53"/>
      <c r="J231" s="39"/>
      <c r="K231" s="23"/>
      <c r="L231" s="22"/>
      <c r="M231" s="22"/>
      <c r="N231" s="60"/>
      <c r="O231" s="34">
        <f t="shared" si="8"/>
        <v>0</v>
      </c>
      <c r="P231" s="16">
        <f t="shared" si="9"/>
        <v>0</v>
      </c>
      <c r="Q231" s="35">
        <f t="shared" si="10"/>
        <v>0</v>
      </c>
      <c r="R231" s="5">
        <f t="shared" si="11"/>
        <v>0</v>
      </c>
    </row>
    <row r="232" spans="1:18" s="5" customFormat="1" ht="18.75" customHeight="1" x14ac:dyDescent="0.2">
      <c r="A232" s="11">
        <v>105</v>
      </c>
      <c r="B232" s="20"/>
      <c r="C232" s="21"/>
      <c r="D232" s="28"/>
      <c r="E232" s="40"/>
      <c r="F232" s="22"/>
      <c r="G232" s="51"/>
      <c r="H232" s="52"/>
      <c r="I232" s="53"/>
      <c r="J232" s="39"/>
      <c r="K232" s="23"/>
      <c r="L232" s="22"/>
      <c r="M232" s="22"/>
      <c r="N232" s="60"/>
      <c r="O232" s="34">
        <f t="shared" si="8"/>
        <v>0</v>
      </c>
      <c r="P232" s="16">
        <f t="shared" si="9"/>
        <v>0</v>
      </c>
      <c r="Q232" s="35">
        <f t="shared" si="10"/>
        <v>0</v>
      </c>
      <c r="R232" s="5">
        <f t="shared" si="11"/>
        <v>0</v>
      </c>
    </row>
    <row r="233" spans="1:18" s="5" customFormat="1" ht="18.75" customHeight="1" x14ac:dyDescent="0.2">
      <c r="A233" s="11">
        <v>106</v>
      </c>
      <c r="B233" s="20"/>
      <c r="C233" s="21"/>
      <c r="D233" s="28"/>
      <c r="E233" s="40"/>
      <c r="F233" s="22"/>
      <c r="G233" s="51"/>
      <c r="H233" s="52"/>
      <c r="I233" s="53"/>
      <c r="J233" s="39"/>
      <c r="K233" s="23"/>
      <c r="L233" s="22"/>
      <c r="M233" s="22"/>
      <c r="N233" s="60"/>
      <c r="O233" s="34">
        <f t="shared" si="8"/>
        <v>0</v>
      </c>
      <c r="P233" s="16">
        <f t="shared" si="9"/>
        <v>0</v>
      </c>
      <c r="Q233" s="35">
        <f t="shared" si="10"/>
        <v>0</v>
      </c>
      <c r="R233" s="5">
        <f t="shared" si="11"/>
        <v>0</v>
      </c>
    </row>
    <row r="234" spans="1:18" s="5" customFormat="1" ht="18.75" customHeight="1" x14ac:dyDescent="0.2">
      <c r="A234" s="11">
        <v>107</v>
      </c>
      <c r="B234" s="20"/>
      <c r="C234" s="21"/>
      <c r="D234" s="28"/>
      <c r="E234" s="40"/>
      <c r="F234" s="22"/>
      <c r="G234" s="51"/>
      <c r="H234" s="52"/>
      <c r="I234" s="53"/>
      <c r="J234" s="39"/>
      <c r="K234" s="23"/>
      <c r="L234" s="22"/>
      <c r="M234" s="22"/>
      <c r="N234" s="60"/>
      <c r="O234" s="34">
        <f t="shared" si="8"/>
        <v>0</v>
      </c>
      <c r="P234" s="16">
        <f t="shared" si="9"/>
        <v>0</v>
      </c>
      <c r="Q234" s="35">
        <f t="shared" si="10"/>
        <v>0</v>
      </c>
      <c r="R234" s="5">
        <f t="shared" si="11"/>
        <v>0</v>
      </c>
    </row>
    <row r="235" spans="1:18" s="5" customFormat="1" ht="18.75" customHeight="1" x14ac:dyDescent="0.2">
      <c r="A235" s="11">
        <v>108</v>
      </c>
      <c r="B235" s="20"/>
      <c r="C235" s="21"/>
      <c r="D235" s="28"/>
      <c r="E235" s="40"/>
      <c r="F235" s="22"/>
      <c r="G235" s="51"/>
      <c r="H235" s="52"/>
      <c r="I235" s="53"/>
      <c r="J235" s="39"/>
      <c r="K235" s="23"/>
      <c r="L235" s="22"/>
      <c r="M235" s="22"/>
      <c r="N235" s="60"/>
      <c r="O235" s="34">
        <f t="shared" si="8"/>
        <v>0</v>
      </c>
      <c r="P235" s="16">
        <f t="shared" si="9"/>
        <v>0</v>
      </c>
      <c r="Q235" s="35">
        <f t="shared" si="10"/>
        <v>0</v>
      </c>
      <c r="R235" s="5">
        <f t="shared" si="11"/>
        <v>0</v>
      </c>
    </row>
    <row r="236" spans="1:18" s="5" customFormat="1" ht="18.75" customHeight="1" x14ac:dyDescent="0.2">
      <c r="A236" s="11">
        <v>109</v>
      </c>
      <c r="B236" s="20"/>
      <c r="C236" s="21"/>
      <c r="D236" s="28"/>
      <c r="E236" s="40"/>
      <c r="F236" s="22"/>
      <c r="G236" s="51"/>
      <c r="H236" s="52"/>
      <c r="I236" s="53"/>
      <c r="J236" s="39"/>
      <c r="K236" s="23"/>
      <c r="L236" s="22"/>
      <c r="M236" s="22"/>
      <c r="N236" s="60"/>
      <c r="O236" s="34">
        <f t="shared" si="8"/>
        <v>0</v>
      </c>
      <c r="P236" s="16">
        <f t="shared" si="9"/>
        <v>0</v>
      </c>
      <c r="Q236" s="35">
        <f t="shared" si="10"/>
        <v>0</v>
      </c>
      <c r="R236" s="5">
        <f t="shared" si="11"/>
        <v>0</v>
      </c>
    </row>
    <row r="237" spans="1:18" s="5" customFormat="1" ht="18.75" customHeight="1" x14ac:dyDescent="0.2">
      <c r="A237" s="11">
        <v>110</v>
      </c>
      <c r="B237" s="20"/>
      <c r="C237" s="21"/>
      <c r="D237" s="28"/>
      <c r="E237" s="40"/>
      <c r="F237" s="22"/>
      <c r="G237" s="51"/>
      <c r="H237" s="52"/>
      <c r="I237" s="53"/>
      <c r="J237" s="39"/>
      <c r="K237" s="23"/>
      <c r="L237" s="22"/>
      <c r="M237" s="22"/>
      <c r="N237" s="60"/>
      <c r="O237" s="34">
        <f t="shared" si="8"/>
        <v>0</v>
      </c>
      <c r="P237" s="16">
        <f t="shared" si="9"/>
        <v>0</v>
      </c>
      <c r="Q237" s="35">
        <f t="shared" si="10"/>
        <v>0</v>
      </c>
      <c r="R237" s="5">
        <f t="shared" si="11"/>
        <v>0</v>
      </c>
    </row>
    <row r="238" spans="1:18" s="5" customFormat="1" ht="18.75" customHeight="1" x14ac:dyDescent="0.2">
      <c r="A238" s="11">
        <v>111</v>
      </c>
      <c r="B238" s="61"/>
      <c r="C238" s="62"/>
      <c r="D238" s="63"/>
      <c r="E238" s="64"/>
      <c r="F238" s="65"/>
      <c r="G238" s="66"/>
      <c r="H238" s="67"/>
      <c r="I238" s="68"/>
      <c r="J238" s="69"/>
      <c r="K238" s="70"/>
      <c r="L238" s="65"/>
      <c r="M238" s="65"/>
      <c r="N238" s="71"/>
      <c r="O238" s="34">
        <f t="shared" si="8"/>
        <v>0</v>
      </c>
      <c r="P238" s="16">
        <f t="shared" si="9"/>
        <v>0</v>
      </c>
      <c r="Q238" s="35">
        <f t="shared" si="10"/>
        <v>0</v>
      </c>
      <c r="R238" s="5">
        <f t="shared" si="11"/>
        <v>0</v>
      </c>
    </row>
    <row r="239" spans="1:18" s="5" customFormat="1" ht="18.75" customHeight="1" x14ac:dyDescent="0.2">
      <c r="A239" s="11">
        <v>112</v>
      </c>
      <c r="B239" s="20"/>
      <c r="C239" s="21"/>
      <c r="D239" s="28"/>
      <c r="E239" s="40"/>
      <c r="F239" s="22"/>
      <c r="G239" s="51"/>
      <c r="H239" s="52"/>
      <c r="I239" s="53"/>
      <c r="J239" s="39"/>
      <c r="K239" s="23"/>
      <c r="L239" s="22"/>
      <c r="M239" s="22"/>
      <c r="N239" s="60"/>
      <c r="O239" s="34">
        <f t="shared" si="8"/>
        <v>0</v>
      </c>
      <c r="P239" s="16">
        <f t="shared" si="9"/>
        <v>0</v>
      </c>
      <c r="Q239" s="35">
        <f t="shared" si="10"/>
        <v>0</v>
      </c>
      <c r="R239" s="5">
        <f t="shared" si="11"/>
        <v>0</v>
      </c>
    </row>
    <row r="240" spans="1:18" s="5" customFormat="1" ht="18.75" customHeight="1" x14ac:dyDescent="0.2">
      <c r="A240" s="11">
        <v>113</v>
      </c>
      <c r="B240" s="20"/>
      <c r="C240" s="21"/>
      <c r="D240" s="28"/>
      <c r="E240" s="40"/>
      <c r="F240" s="22"/>
      <c r="G240" s="51"/>
      <c r="H240" s="52"/>
      <c r="I240" s="53"/>
      <c r="J240" s="39"/>
      <c r="K240" s="23"/>
      <c r="L240" s="22"/>
      <c r="M240" s="22"/>
      <c r="N240" s="60"/>
      <c r="O240" s="34">
        <f t="shared" si="8"/>
        <v>0</v>
      </c>
      <c r="P240" s="16">
        <f t="shared" si="9"/>
        <v>0</v>
      </c>
      <c r="Q240" s="35">
        <f t="shared" si="10"/>
        <v>0</v>
      </c>
      <c r="R240" s="5">
        <f t="shared" si="11"/>
        <v>0</v>
      </c>
    </row>
    <row r="241" spans="1:18" s="5" customFormat="1" ht="18.75" customHeight="1" x14ac:dyDescent="0.2">
      <c r="A241" s="11">
        <v>114</v>
      </c>
      <c r="B241" s="20"/>
      <c r="C241" s="21"/>
      <c r="D241" s="28"/>
      <c r="E241" s="40"/>
      <c r="F241" s="22"/>
      <c r="G241" s="51"/>
      <c r="H241" s="52"/>
      <c r="I241" s="53"/>
      <c r="J241" s="39"/>
      <c r="K241" s="23"/>
      <c r="L241" s="22"/>
      <c r="M241" s="22"/>
      <c r="N241" s="60"/>
      <c r="O241" s="34">
        <f t="shared" si="8"/>
        <v>0</v>
      </c>
      <c r="P241" s="16">
        <f t="shared" si="9"/>
        <v>0</v>
      </c>
      <c r="Q241" s="35">
        <f t="shared" si="10"/>
        <v>0</v>
      </c>
      <c r="R241" s="5">
        <f t="shared" si="11"/>
        <v>0</v>
      </c>
    </row>
    <row r="242" spans="1:18" s="5" customFormat="1" ht="18.75" customHeight="1" x14ac:dyDescent="0.2">
      <c r="A242" s="11">
        <v>115</v>
      </c>
      <c r="B242" s="20"/>
      <c r="C242" s="21"/>
      <c r="D242" s="28"/>
      <c r="E242" s="40"/>
      <c r="F242" s="22"/>
      <c r="G242" s="51"/>
      <c r="H242" s="52"/>
      <c r="I242" s="53"/>
      <c r="J242" s="39"/>
      <c r="K242" s="23"/>
      <c r="L242" s="22"/>
      <c r="M242" s="22"/>
      <c r="N242" s="60"/>
      <c r="O242" s="34">
        <f t="shared" si="8"/>
        <v>0</v>
      </c>
      <c r="P242" s="16">
        <f t="shared" si="9"/>
        <v>0</v>
      </c>
      <c r="Q242" s="35">
        <f t="shared" si="10"/>
        <v>0</v>
      </c>
      <c r="R242" s="5">
        <f t="shared" si="11"/>
        <v>0</v>
      </c>
    </row>
    <row r="243" spans="1:18" s="5" customFormat="1" ht="18.75" customHeight="1" x14ac:dyDescent="0.2">
      <c r="A243" s="11">
        <v>116</v>
      </c>
      <c r="B243" s="20"/>
      <c r="C243" s="21"/>
      <c r="D243" s="28"/>
      <c r="E243" s="40"/>
      <c r="F243" s="22"/>
      <c r="G243" s="51"/>
      <c r="H243" s="52"/>
      <c r="I243" s="53"/>
      <c r="J243" s="39"/>
      <c r="K243" s="23"/>
      <c r="L243" s="22"/>
      <c r="M243" s="22"/>
      <c r="N243" s="60"/>
      <c r="O243" s="34">
        <f t="shared" si="8"/>
        <v>0</v>
      </c>
      <c r="P243" s="16">
        <f t="shared" si="9"/>
        <v>0</v>
      </c>
      <c r="Q243" s="35">
        <f t="shared" si="10"/>
        <v>0</v>
      </c>
      <c r="R243" s="5">
        <f t="shared" si="11"/>
        <v>0</v>
      </c>
    </row>
    <row r="244" spans="1:18" s="5" customFormat="1" ht="18.75" customHeight="1" x14ac:dyDescent="0.2">
      <c r="A244" s="11">
        <v>117</v>
      </c>
      <c r="B244" s="20"/>
      <c r="C244" s="21"/>
      <c r="D244" s="28"/>
      <c r="E244" s="40"/>
      <c r="F244" s="22"/>
      <c r="G244" s="51"/>
      <c r="H244" s="52"/>
      <c r="I244" s="53"/>
      <c r="J244" s="39"/>
      <c r="K244" s="23"/>
      <c r="L244" s="22"/>
      <c r="M244" s="22"/>
      <c r="N244" s="60"/>
      <c r="O244" s="34">
        <f t="shared" si="8"/>
        <v>0</v>
      </c>
      <c r="P244" s="16">
        <f t="shared" si="9"/>
        <v>0</v>
      </c>
      <c r="Q244" s="35">
        <f t="shared" si="10"/>
        <v>0</v>
      </c>
      <c r="R244" s="5">
        <f t="shared" si="11"/>
        <v>0</v>
      </c>
    </row>
    <row r="245" spans="1:18" s="5" customFormat="1" ht="18.75" customHeight="1" x14ac:dyDescent="0.2">
      <c r="A245" s="11">
        <v>118</v>
      </c>
      <c r="B245" s="20"/>
      <c r="C245" s="21"/>
      <c r="D245" s="28"/>
      <c r="E245" s="40"/>
      <c r="F245" s="22"/>
      <c r="G245" s="51"/>
      <c r="H245" s="52"/>
      <c r="I245" s="53"/>
      <c r="J245" s="39"/>
      <c r="K245" s="23"/>
      <c r="L245" s="22"/>
      <c r="M245" s="22"/>
      <c r="N245" s="60"/>
      <c r="O245" s="34">
        <f t="shared" si="8"/>
        <v>0</v>
      </c>
      <c r="P245" s="16">
        <f t="shared" si="9"/>
        <v>0</v>
      </c>
      <c r="Q245" s="35">
        <f t="shared" si="10"/>
        <v>0</v>
      </c>
      <c r="R245" s="5">
        <f t="shared" si="11"/>
        <v>0</v>
      </c>
    </row>
    <row r="246" spans="1:18" s="5" customFormat="1" ht="18.75" customHeight="1" x14ac:dyDescent="0.2">
      <c r="A246" s="11">
        <v>119</v>
      </c>
      <c r="B246" s="20"/>
      <c r="C246" s="21"/>
      <c r="D246" s="28"/>
      <c r="E246" s="40"/>
      <c r="F246" s="22"/>
      <c r="G246" s="51"/>
      <c r="H246" s="52"/>
      <c r="I246" s="53"/>
      <c r="J246" s="39"/>
      <c r="K246" s="23"/>
      <c r="L246" s="22"/>
      <c r="M246" s="22"/>
      <c r="N246" s="60"/>
      <c r="O246" s="34">
        <f t="shared" si="8"/>
        <v>0</v>
      </c>
      <c r="P246" s="16">
        <f t="shared" si="9"/>
        <v>0</v>
      </c>
      <c r="Q246" s="35">
        <f t="shared" si="10"/>
        <v>0</v>
      </c>
      <c r="R246" s="5">
        <f t="shared" si="11"/>
        <v>0</v>
      </c>
    </row>
    <row r="247" spans="1:18" s="5" customFormat="1" ht="18.75" customHeight="1" x14ac:dyDescent="0.2">
      <c r="A247" s="11">
        <v>120</v>
      </c>
      <c r="B247" s="20"/>
      <c r="C247" s="21"/>
      <c r="D247" s="28"/>
      <c r="E247" s="40"/>
      <c r="F247" s="22"/>
      <c r="G247" s="51"/>
      <c r="H247" s="52"/>
      <c r="I247" s="53"/>
      <c r="J247" s="39"/>
      <c r="K247" s="23"/>
      <c r="L247" s="22"/>
      <c r="M247" s="22"/>
      <c r="N247" s="60"/>
      <c r="O247" s="34">
        <f t="shared" si="8"/>
        <v>0</v>
      </c>
      <c r="P247" s="16">
        <f t="shared" si="9"/>
        <v>0</v>
      </c>
      <c r="Q247" s="35">
        <f t="shared" si="10"/>
        <v>0</v>
      </c>
      <c r="R247" s="5">
        <f t="shared" si="11"/>
        <v>0</v>
      </c>
    </row>
    <row r="248" spans="1:18" s="5" customFormat="1" ht="18.75" customHeight="1" x14ac:dyDescent="0.2">
      <c r="A248" s="11">
        <v>121</v>
      </c>
      <c r="B248" s="20"/>
      <c r="C248" s="21"/>
      <c r="D248" s="28"/>
      <c r="E248" s="40"/>
      <c r="F248" s="22"/>
      <c r="G248" s="51"/>
      <c r="H248" s="52"/>
      <c r="I248" s="53"/>
      <c r="J248" s="39"/>
      <c r="K248" s="23"/>
      <c r="L248" s="22"/>
      <c r="M248" s="22"/>
      <c r="N248" s="60"/>
      <c r="O248" s="34">
        <f t="shared" si="8"/>
        <v>0</v>
      </c>
      <c r="P248" s="16">
        <f t="shared" si="9"/>
        <v>0</v>
      </c>
      <c r="Q248" s="35">
        <f t="shared" si="10"/>
        <v>0</v>
      </c>
      <c r="R248" s="5">
        <f t="shared" si="11"/>
        <v>0</v>
      </c>
    </row>
    <row r="249" spans="1:18" s="5" customFormat="1" ht="18.75" customHeight="1" x14ac:dyDescent="0.2">
      <c r="A249" s="11">
        <v>122</v>
      </c>
      <c r="B249" s="20"/>
      <c r="C249" s="21"/>
      <c r="D249" s="28"/>
      <c r="E249" s="40"/>
      <c r="F249" s="22"/>
      <c r="G249" s="51"/>
      <c r="H249" s="52"/>
      <c r="I249" s="53"/>
      <c r="J249" s="39"/>
      <c r="K249" s="23"/>
      <c r="L249" s="22"/>
      <c r="M249" s="22"/>
      <c r="N249" s="60"/>
      <c r="O249" s="34">
        <f t="shared" si="8"/>
        <v>0</v>
      </c>
      <c r="P249" s="16">
        <f t="shared" si="9"/>
        <v>0</v>
      </c>
      <c r="Q249" s="35">
        <f t="shared" si="10"/>
        <v>0</v>
      </c>
      <c r="R249" s="5">
        <f t="shared" si="11"/>
        <v>0</v>
      </c>
    </row>
    <row r="250" spans="1:18" s="5" customFormat="1" ht="18.75" customHeight="1" x14ac:dyDescent="0.2">
      <c r="A250" s="11">
        <v>123</v>
      </c>
      <c r="B250" s="20"/>
      <c r="C250" s="21"/>
      <c r="D250" s="28"/>
      <c r="E250" s="40"/>
      <c r="F250" s="22"/>
      <c r="G250" s="51"/>
      <c r="H250" s="52"/>
      <c r="I250" s="53"/>
      <c r="J250" s="39"/>
      <c r="K250" s="23"/>
      <c r="L250" s="22"/>
      <c r="M250" s="22"/>
      <c r="N250" s="60"/>
      <c r="O250" s="34">
        <f t="shared" si="8"/>
        <v>0</v>
      </c>
      <c r="P250" s="16">
        <f t="shared" si="9"/>
        <v>0</v>
      </c>
      <c r="Q250" s="35">
        <f t="shared" si="10"/>
        <v>0</v>
      </c>
      <c r="R250" s="5">
        <f t="shared" si="11"/>
        <v>0</v>
      </c>
    </row>
    <row r="251" spans="1:18" s="5" customFormat="1" ht="18.75" customHeight="1" x14ac:dyDescent="0.2">
      <c r="A251" s="11">
        <v>124</v>
      </c>
      <c r="B251" s="20"/>
      <c r="C251" s="21"/>
      <c r="D251" s="28"/>
      <c r="E251" s="40"/>
      <c r="F251" s="22"/>
      <c r="G251" s="51"/>
      <c r="H251" s="52"/>
      <c r="I251" s="53"/>
      <c r="J251" s="39"/>
      <c r="K251" s="23"/>
      <c r="L251" s="22"/>
      <c r="M251" s="22"/>
      <c r="N251" s="60"/>
      <c r="O251" s="34">
        <f t="shared" si="8"/>
        <v>0</v>
      </c>
      <c r="P251" s="16">
        <f t="shared" si="9"/>
        <v>0</v>
      </c>
      <c r="Q251" s="35">
        <f t="shared" si="10"/>
        <v>0</v>
      </c>
      <c r="R251" s="5">
        <f t="shared" si="11"/>
        <v>0</v>
      </c>
    </row>
    <row r="252" spans="1:18" s="5" customFormat="1" ht="18.75" customHeight="1" x14ac:dyDescent="0.2">
      <c r="A252" s="11">
        <v>125</v>
      </c>
      <c r="B252" s="20"/>
      <c r="C252" s="21"/>
      <c r="D252" s="28"/>
      <c r="E252" s="40"/>
      <c r="F252" s="22"/>
      <c r="G252" s="51"/>
      <c r="H252" s="52"/>
      <c r="I252" s="53"/>
      <c r="J252" s="39"/>
      <c r="K252" s="23"/>
      <c r="L252" s="22"/>
      <c r="M252" s="22"/>
      <c r="N252" s="60"/>
      <c r="O252" s="34">
        <f t="shared" si="8"/>
        <v>0</v>
      </c>
      <c r="P252" s="16">
        <f t="shared" si="9"/>
        <v>0</v>
      </c>
      <c r="Q252" s="35">
        <f t="shared" si="10"/>
        <v>0</v>
      </c>
      <c r="R252" s="5">
        <f t="shared" si="11"/>
        <v>0</v>
      </c>
    </row>
    <row r="253" spans="1:18" s="5" customFormat="1" ht="18.75" customHeight="1" x14ac:dyDescent="0.2">
      <c r="A253" s="11">
        <v>126</v>
      </c>
      <c r="B253" s="20"/>
      <c r="C253" s="21"/>
      <c r="D253" s="28"/>
      <c r="E253" s="40"/>
      <c r="F253" s="22"/>
      <c r="G253" s="51"/>
      <c r="H253" s="52"/>
      <c r="I253" s="53"/>
      <c r="J253" s="39"/>
      <c r="K253" s="23"/>
      <c r="L253" s="22"/>
      <c r="M253" s="22"/>
      <c r="N253" s="60"/>
      <c r="O253" s="34">
        <f t="shared" si="8"/>
        <v>0</v>
      </c>
      <c r="P253" s="16">
        <f t="shared" si="9"/>
        <v>0</v>
      </c>
      <c r="Q253" s="35">
        <f t="shared" si="10"/>
        <v>0</v>
      </c>
      <c r="R253" s="5">
        <f t="shared" si="11"/>
        <v>0</v>
      </c>
    </row>
    <row r="254" spans="1:18" s="5" customFormat="1" ht="18.75" customHeight="1" x14ac:dyDescent="0.2">
      <c r="A254" s="11">
        <v>127</v>
      </c>
      <c r="B254" s="20"/>
      <c r="C254" s="21"/>
      <c r="D254" s="28"/>
      <c r="E254" s="40"/>
      <c r="F254" s="22"/>
      <c r="G254" s="51"/>
      <c r="H254" s="52"/>
      <c r="I254" s="53"/>
      <c r="J254" s="39"/>
      <c r="K254" s="23"/>
      <c r="L254" s="22"/>
      <c r="M254" s="22"/>
      <c r="N254" s="60"/>
      <c r="O254" s="34">
        <f t="shared" si="8"/>
        <v>0</v>
      </c>
      <c r="P254" s="16">
        <f t="shared" si="9"/>
        <v>0</v>
      </c>
      <c r="Q254" s="35">
        <f t="shared" si="10"/>
        <v>0</v>
      </c>
      <c r="R254" s="5">
        <f t="shared" si="11"/>
        <v>0</v>
      </c>
    </row>
    <row r="255" spans="1:18" s="5" customFormat="1" ht="18.75" customHeight="1" x14ac:dyDescent="0.2">
      <c r="A255" s="11">
        <v>128</v>
      </c>
      <c r="B255" s="20"/>
      <c r="C255" s="21"/>
      <c r="D255" s="28"/>
      <c r="E255" s="40"/>
      <c r="F255" s="22"/>
      <c r="G255" s="51"/>
      <c r="H255" s="52"/>
      <c r="I255" s="53"/>
      <c r="J255" s="39"/>
      <c r="K255" s="23"/>
      <c r="L255" s="22"/>
      <c r="M255" s="22"/>
      <c r="N255" s="60"/>
      <c r="O255" s="34">
        <f t="shared" si="8"/>
        <v>0</v>
      </c>
      <c r="P255" s="16">
        <f t="shared" si="9"/>
        <v>0</v>
      </c>
      <c r="Q255" s="35">
        <f t="shared" si="10"/>
        <v>0</v>
      </c>
      <c r="R255" s="5">
        <f t="shared" si="11"/>
        <v>0</v>
      </c>
    </row>
    <row r="256" spans="1:18" s="5" customFormat="1" ht="18.75" customHeight="1" x14ac:dyDescent="0.2">
      <c r="A256" s="11">
        <v>129</v>
      </c>
      <c r="B256" s="20"/>
      <c r="C256" s="21"/>
      <c r="D256" s="28"/>
      <c r="E256" s="40"/>
      <c r="F256" s="22"/>
      <c r="G256" s="51"/>
      <c r="H256" s="52"/>
      <c r="I256" s="53"/>
      <c r="J256" s="39"/>
      <c r="K256" s="23"/>
      <c r="L256" s="22"/>
      <c r="M256" s="22"/>
      <c r="N256" s="60"/>
      <c r="O256" s="34">
        <f t="shared" si="8"/>
        <v>0</v>
      </c>
      <c r="P256" s="16">
        <f t="shared" si="9"/>
        <v>0</v>
      </c>
      <c r="Q256" s="35">
        <f t="shared" si="10"/>
        <v>0</v>
      </c>
      <c r="R256" s="5">
        <f t="shared" si="11"/>
        <v>0</v>
      </c>
    </row>
    <row r="257" spans="1:18" s="5" customFormat="1" ht="18.75" customHeight="1" x14ac:dyDescent="0.2">
      <c r="A257" s="11">
        <v>130</v>
      </c>
      <c r="B257" s="20"/>
      <c r="C257" s="21"/>
      <c r="D257" s="28"/>
      <c r="E257" s="40"/>
      <c r="F257" s="22"/>
      <c r="G257" s="51"/>
      <c r="H257" s="52"/>
      <c r="I257" s="53"/>
      <c r="J257" s="39"/>
      <c r="K257" s="23"/>
      <c r="L257" s="22"/>
      <c r="M257" s="22"/>
      <c r="N257" s="60"/>
      <c r="O257" s="34">
        <f t="shared" ref="O257:O320" si="12">N257</f>
        <v>0</v>
      </c>
      <c r="P257" s="16">
        <f t="shared" ref="P257:P320" si="13">(D257*E257*N257)/1000000</f>
        <v>0</v>
      </c>
      <c r="Q257" s="35">
        <f t="shared" ref="Q257:Q320" si="14">M257</f>
        <v>0</v>
      </c>
      <c r="R257" s="5">
        <f t="shared" ref="R257:R320" si="15">F257*K257</f>
        <v>0</v>
      </c>
    </row>
    <row r="258" spans="1:18" s="5" customFormat="1" ht="18.75" customHeight="1" x14ac:dyDescent="0.2">
      <c r="A258" s="11">
        <v>131</v>
      </c>
      <c r="B258" s="20"/>
      <c r="C258" s="21"/>
      <c r="D258" s="28"/>
      <c r="E258" s="40"/>
      <c r="F258" s="22"/>
      <c r="G258" s="51"/>
      <c r="H258" s="52"/>
      <c r="I258" s="53"/>
      <c r="J258" s="39"/>
      <c r="K258" s="23"/>
      <c r="L258" s="22"/>
      <c r="M258" s="22"/>
      <c r="N258" s="60"/>
      <c r="O258" s="34">
        <f t="shared" si="12"/>
        <v>0</v>
      </c>
      <c r="P258" s="16">
        <f t="shared" si="13"/>
        <v>0</v>
      </c>
      <c r="Q258" s="35">
        <f t="shared" si="14"/>
        <v>0</v>
      </c>
      <c r="R258" s="5">
        <f t="shared" si="15"/>
        <v>0</v>
      </c>
    </row>
    <row r="259" spans="1:18" s="5" customFormat="1" ht="18.75" customHeight="1" x14ac:dyDescent="0.2">
      <c r="A259" s="11">
        <v>132</v>
      </c>
      <c r="B259" s="20"/>
      <c r="C259" s="21"/>
      <c r="D259" s="28"/>
      <c r="E259" s="40"/>
      <c r="F259" s="22"/>
      <c r="G259" s="51"/>
      <c r="H259" s="52"/>
      <c r="I259" s="53"/>
      <c r="J259" s="39"/>
      <c r="K259" s="23"/>
      <c r="L259" s="22"/>
      <c r="M259" s="22"/>
      <c r="N259" s="60"/>
      <c r="O259" s="34">
        <f t="shared" si="12"/>
        <v>0</v>
      </c>
      <c r="P259" s="16">
        <f t="shared" si="13"/>
        <v>0</v>
      </c>
      <c r="Q259" s="35">
        <f t="shared" si="14"/>
        <v>0</v>
      </c>
      <c r="R259" s="5">
        <f t="shared" si="15"/>
        <v>0</v>
      </c>
    </row>
    <row r="260" spans="1:18" s="5" customFormat="1" ht="18.75" customHeight="1" x14ac:dyDescent="0.2">
      <c r="A260" s="11">
        <v>133</v>
      </c>
      <c r="B260" s="20"/>
      <c r="C260" s="21"/>
      <c r="D260" s="28"/>
      <c r="E260" s="40"/>
      <c r="F260" s="22"/>
      <c r="G260" s="51"/>
      <c r="H260" s="52"/>
      <c r="I260" s="53"/>
      <c r="J260" s="39"/>
      <c r="K260" s="23"/>
      <c r="L260" s="22"/>
      <c r="M260" s="22"/>
      <c r="N260" s="60"/>
      <c r="O260" s="34">
        <f t="shared" si="12"/>
        <v>0</v>
      </c>
      <c r="P260" s="16">
        <f t="shared" si="13"/>
        <v>0</v>
      </c>
      <c r="Q260" s="35">
        <f t="shared" si="14"/>
        <v>0</v>
      </c>
      <c r="R260" s="5">
        <f t="shared" si="15"/>
        <v>0</v>
      </c>
    </row>
    <row r="261" spans="1:18" s="5" customFormat="1" ht="18.75" customHeight="1" x14ac:dyDescent="0.2">
      <c r="A261" s="11">
        <v>134</v>
      </c>
      <c r="B261" s="20"/>
      <c r="C261" s="21"/>
      <c r="D261" s="28"/>
      <c r="E261" s="40"/>
      <c r="F261" s="22"/>
      <c r="G261" s="51"/>
      <c r="H261" s="52"/>
      <c r="I261" s="53"/>
      <c r="J261" s="39"/>
      <c r="K261" s="23"/>
      <c r="L261" s="22"/>
      <c r="M261" s="22"/>
      <c r="N261" s="60"/>
      <c r="O261" s="34">
        <f t="shared" si="12"/>
        <v>0</v>
      </c>
      <c r="P261" s="16">
        <f t="shared" si="13"/>
        <v>0</v>
      </c>
      <c r="Q261" s="35">
        <f t="shared" si="14"/>
        <v>0</v>
      </c>
      <c r="R261" s="5">
        <f t="shared" si="15"/>
        <v>0</v>
      </c>
    </row>
    <row r="262" spans="1:18" s="5" customFormat="1" ht="18.75" customHeight="1" x14ac:dyDescent="0.2">
      <c r="A262" s="11">
        <v>135</v>
      </c>
      <c r="B262" s="20"/>
      <c r="C262" s="21"/>
      <c r="D262" s="28"/>
      <c r="E262" s="40"/>
      <c r="F262" s="22"/>
      <c r="G262" s="51"/>
      <c r="H262" s="52"/>
      <c r="I262" s="53"/>
      <c r="J262" s="39"/>
      <c r="K262" s="23"/>
      <c r="L262" s="22"/>
      <c r="M262" s="22"/>
      <c r="N262" s="60"/>
      <c r="O262" s="34">
        <f t="shared" si="12"/>
        <v>0</v>
      </c>
      <c r="P262" s="16">
        <f t="shared" si="13"/>
        <v>0</v>
      </c>
      <c r="Q262" s="35">
        <f t="shared" si="14"/>
        <v>0</v>
      </c>
      <c r="R262" s="5">
        <f t="shared" si="15"/>
        <v>0</v>
      </c>
    </row>
    <row r="263" spans="1:18" s="5" customFormat="1" ht="18.75" customHeight="1" x14ac:dyDescent="0.2">
      <c r="A263" s="11">
        <v>136</v>
      </c>
      <c r="B263" s="20"/>
      <c r="C263" s="21"/>
      <c r="D263" s="28"/>
      <c r="E263" s="40"/>
      <c r="F263" s="22"/>
      <c r="G263" s="51"/>
      <c r="H263" s="52"/>
      <c r="I263" s="53"/>
      <c r="J263" s="39"/>
      <c r="K263" s="23"/>
      <c r="L263" s="22"/>
      <c r="M263" s="22"/>
      <c r="N263" s="60"/>
      <c r="O263" s="34">
        <f t="shared" si="12"/>
        <v>0</v>
      </c>
      <c r="P263" s="16">
        <f t="shared" si="13"/>
        <v>0</v>
      </c>
      <c r="Q263" s="35">
        <f t="shared" si="14"/>
        <v>0</v>
      </c>
      <c r="R263" s="5">
        <f t="shared" si="15"/>
        <v>0</v>
      </c>
    </row>
    <row r="264" spans="1:18" s="5" customFormat="1" ht="16.7" customHeight="1" x14ac:dyDescent="0.2">
      <c r="A264" s="11">
        <v>137</v>
      </c>
      <c r="B264" s="20"/>
      <c r="C264" s="21"/>
      <c r="D264" s="28"/>
      <c r="E264" s="40"/>
      <c r="F264" s="22"/>
      <c r="G264" s="51"/>
      <c r="H264" s="52"/>
      <c r="I264" s="53"/>
      <c r="J264" s="39"/>
      <c r="K264" s="23"/>
      <c r="L264" s="22"/>
      <c r="M264" s="22"/>
      <c r="N264" s="60"/>
      <c r="O264" s="34">
        <f t="shared" si="12"/>
        <v>0</v>
      </c>
      <c r="P264" s="16">
        <f t="shared" si="13"/>
        <v>0</v>
      </c>
      <c r="Q264" s="35">
        <f t="shared" si="14"/>
        <v>0</v>
      </c>
      <c r="R264" s="5">
        <f t="shared" si="15"/>
        <v>0</v>
      </c>
    </row>
    <row r="265" spans="1:18" s="5" customFormat="1" ht="16.7" customHeight="1" x14ac:dyDescent="0.2">
      <c r="A265" s="11">
        <v>138</v>
      </c>
      <c r="B265" s="20"/>
      <c r="C265" s="21"/>
      <c r="D265" s="28"/>
      <c r="E265" s="40"/>
      <c r="F265" s="22"/>
      <c r="G265" s="51"/>
      <c r="H265" s="52"/>
      <c r="I265" s="53"/>
      <c r="J265" s="39"/>
      <c r="K265" s="23"/>
      <c r="L265" s="22"/>
      <c r="M265" s="22"/>
      <c r="N265" s="60"/>
      <c r="O265" s="34">
        <f t="shared" si="12"/>
        <v>0</v>
      </c>
      <c r="P265" s="16">
        <f t="shared" si="13"/>
        <v>0</v>
      </c>
      <c r="Q265" s="35">
        <f t="shared" si="14"/>
        <v>0</v>
      </c>
      <c r="R265" s="5">
        <f t="shared" si="15"/>
        <v>0</v>
      </c>
    </row>
    <row r="266" spans="1:18" s="5" customFormat="1" ht="16.7" customHeight="1" x14ac:dyDescent="0.2">
      <c r="A266" s="11">
        <v>139</v>
      </c>
      <c r="B266" s="20"/>
      <c r="C266" s="21"/>
      <c r="D266" s="28"/>
      <c r="E266" s="40"/>
      <c r="F266" s="22"/>
      <c r="G266" s="51"/>
      <c r="H266" s="52"/>
      <c r="I266" s="53"/>
      <c r="J266" s="39"/>
      <c r="K266" s="23"/>
      <c r="L266" s="22"/>
      <c r="M266" s="22"/>
      <c r="N266" s="60"/>
      <c r="O266" s="34">
        <f t="shared" si="12"/>
        <v>0</v>
      </c>
      <c r="P266" s="16">
        <f t="shared" si="13"/>
        <v>0</v>
      </c>
      <c r="Q266" s="35">
        <f t="shared" si="14"/>
        <v>0</v>
      </c>
      <c r="R266" s="5">
        <f t="shared" si="15"/>
        <v>0</v>
      </c>
    </row>
    <row r="267" spans="1:18" s="5" customFormat="1" ht="16.7" customHeight="1" x14ac:dyDescent="0.2">
      <c r="A267" s="11">
        <v>140</v>
      </c>
      <c r="B267" s="20"/>
      <c r="C267" s="21"/>
      <c r="D267" s="28"/>
      <c r="E267" s="40"/>
      <c r="F267" s="22"/>
      <c r="G267" s="51"/>
      <c r="H267" s="52"/>
      <c r="I267" s="53"/>
      <c r="J267" s="39"/>
      <c r="K267" s="23"/>
      <c r="L267" s="22"/>
      <c r="M267" s="22"/>
      <c r="N267" s="60"/>
      <c r="O267" s="34">
        <f t="shared" si="12"/>
        <v>0</v>
      </c>
      <c r="P267" s="16">
        <f t="shared" si="13"/>
        <v>0</v>
      </c>
      <c r="Q267" s="35">
        <f t="shared" si="14"/>
        <v>0</v>
      </c>
      <c r="R267" s="5">
        <f t="shared" si="15"/>
        <v>0</v>
      </c>
    </row>
    <row r="268" spans="1:18" s="5" customFormat="1" ht="16.7" customHeight="1" x14ac:dyDescent="0.2">
      <c r="A268" s="11">
        <v>141</v>
      </c>
      <c r="B268" s="20"/>
      <c r="C268" s="21"/>
      <c r="D268" s="28"/>
      <c r="E268" s="40"/>
      <c r="F268" s="22"/>
      <c r="G268" s="51"/>
      <c r="H268" s="52"/>
      <c r="I268" s="53"/>
      <c r="J268" s="39"/>
      <c r="K268" s="23"/>
      <c r="L268" s="22"/>
      <c r="M268" s="22"/>
      <c r="N268" s="60"/>
      <c r="O268" s="34">
        <f t="shared" si="12"/>
        <v>0</v>
      </c>
      <c r="P268" s="16">
        <f t="shared" si="13"/>
        <v>0</v>
      </c>
      <c r="Q268" s="35">
        <f t="shared" si="14"/>
        <v>0</v>
      </c>
      <c r="R268" s="5">
        <f t="shared" si="15"/>
        <v>0</v>
      </c>
    </row>
    <row r="269" spans="1:18" s="5" customFormat="1" ht="16.7" customHeight="1" x14ac:dyDescent="0.2">
      <c r="A269" s="11">
        <v>142</v>
      </c>
      <c r="B269" s="20"/>
      <c r="C269" s="21"/>
      <c r="D269" s="28"/>
      <c r="E269" s="40"/>
      <c r="F269" s="22"/>
      <c r="G269" s="51"/>
      <c r="H269" s="52"/>
      <c r="I269" s="53"/>
      <c r="J269" s="39"/>
      <c r="K269" s="23"/>
      <c r="L269" s="22"/>
      <c r="M269" s="22"/>
      <c r="N269" s="60"/>
      <c r="O269" s="34">
        <f t="shared" si="12"/>
        <v>0</v>
      </c>
      <c r="P269" s="16">
        <f t="shared" si="13"/>
        <v>0</v>
      </c>
      <c r="Q269" s="35">
        <f t="shared" si="14"/>
        <v>0</v>
      </c>
      <c r="R269" s="5">
        <f t="shared" si="15"/>
        <v>0</v>
      </c>
    </row>
    <row r="270" spans="1:18" s="5" customFormat="1" ht="16.7" customHeight="1" x14ac:dyDescent="0.2">
      <c r="A270" s="11">
        <v>143</v>
      </c>
      <c r="B270" s="20"/>
      <c r="C270" s="21"/>
      <c r="D270" s="28"/>
      <c r="E270" s="40"/>
      <c r="F270" s="22"/>
      <c r="G270" s="51"/>
      <c r="H270" s="52"/>
      <c r="I270" s="53"/>
      <c r="J270" s="39"/>
      <c r="K270" s="23"/>
      <c r="L270" s="22"/>
      <c r="M270" s="22"/>
      <c r="N270" s="60"/>
      <c r="O270" s="34">
        <f t="shared" si="12"/>
        <v>0</v>
      </c>
      <c r="P270" s="16">
        <f t="shared" si="13"/>
        <v>0</v>
      </c>
      <c r="Q270" s="35">
        <f t="shared" si="14"/>
        <v>0</v>
      </c>
      <c r="R270" s="5">
        <f t="shared" si="15"/>
        <v>0</v>
      </c>
    </row>
    <row r="271" spans="1:18" s="5" customFormat="1" ht="16.7" customHeight="1" x14ac:dyDescent="0.2">
      <c r="A271" s="11">
        <v>144</v>
      </c>
      <c r="B271" s="20"/>
      <c r="C271" s="21"/>
      <c r="D271" s="28"/>
      <c r="E271" s="40"/>
      <c r="F271" s="22"/>
      <c r="G271" s="51"/>
      <c r="H271" s="52"/>
      <c r="I271" s="53"/>
      <c r="J271" s="39"/>
      <c r="K271" s="23"/>
      <c r="L271" s="22"/>
      <c r="M271" s="22"/>
      <c r="N271" s="60"/>
      <c r="O271" s="34">
        <f t="shared" si="12"/>
        <v>0</v>
      </c>
      <c r="P271" s="16">
        <f t="shared" si="13"/>
        <v>0</v>
      </c>
      <c r="Q271" s="35">
        <f t="shared" si="14"/>
        <v>0</v>
      </c>
      <c r="R271" s="5">
        <f t="shared" si="15"/>
        <v>0</v>
      </c>
    </row>
    <row r="272" spans="1:18" s="5" customFormat="1" ht="16.7" customHeight="1" x14ac:dyDescent="0.2">
      <c r="A272" s="11">
        <v>145</v>
      </c>
      <c r="B272" s="20"/>
      <c r="C272" s="21"/>
      <c r="D272" s="28"/>
      <c r="E272" s="40"/>
      <c r="F272" s="22"/>
      <c r="G272" s="51"/>
      <c r="H272" s="52"/>
      <c r="I272" s="53"/>
      <c r="J272" s="39"/>
      <c r="K272" s="23"/>
      <c r="L272" s="22"/>
      <c r="M272" s="22"/>
      <c r="N272" s="60"/>
      <c r="O272" s="34">
        <f t="shared" si="12"/>
        <v>0</v>
      </c>
      <c r="P272" s="16">
        <f t="shared" si="13"/>
        <v>0</v>
      </c>
      <c r="Q272" s="35">
        <f t="shared" si="14"/>
        <v>0</v>
      </c>
      <c r="R272" s="5">
        <f t="shared" si="15"/>
        <v>0</v>
      </c>
    </row>
    <row r="273" spans="1:18" s="5" customFormat="1" ht="16.7" customHeight="1" x14ac:dyDescent="0.2">
      <c r="A273" s="11">
        <v>146</v>
      </c>
      <c r="B273" s="20"/>
      <c r="C273" s="21"/>
      <c r="D273" s="28"/>
      <c r="E273" s="40"/>
      <c r="F273" s="22"/>
      <c r="G273" s="51"/>
      <c r="H273" s="52"/>
      <c r="I273" s="53"/>
      <c r="J273" s="39"/>
      <c r="K273" s="23"/>
      <c r="L273" s="22"/>
      <c r="M273" s="22"/>
      <c r="N273" s="60"/>
      <c r="O273" s="34">
        <f t="shared" si="12"/>
        <v>0</v>
      </c>
      <c r="P273" s="16">
        <f t="shared" si="13"/>
        <v>0</v>
      </c>
      <c r="Q273" s="35">
        <f t="shared" si="14"/>
        <v>0</v>
      </c>
      <c r="R273" s="5">
        <f t="shared" si="15"/>
        <v>0</v>
      </c>
    </row>
    <row r="274" spans="1:18" s="5" customFormat="1" ht="16.7" customHeight="1" x14ac:dyDescent="0.2">
      <c r="A274" s="11">
        <v>147</v>
      </c>
      <c r="B274" s="20"/>
      <c r="C274" s="21"/>
      <c r="D274" s="28"/>
      <c r="E274" s="40"/>
      <c r="F274" s="22"/>
      <c r="G274" s="51"/>
      <c r="H274" s="52"/>
      <c r="I274" s="53"/>
      <c r="J274" s="39"/>
      <c r="K274" s="23"/>
      <c r="L274" s="22"/>
      <c r="M274" s="22"/>
      <c r="N274" s="60"/>
      <c r="O274" s="34">
        <f t="shared" si="12"/>
        <v>0</v>
      </c>
      <c r="P274" s="16">
        <f t="shared" si="13"/>
        <v>0</v>
      </c>
      <c r="Q274" s="35">
        <f t="shared" si="14"/>
        <v>0</v>
      </c>
      <c r="R274" s="5">
        <f t="shared" si="15"/>
        <v>0</v>
      </c>
    </row>
    <row r="275" spans="1:18" s="5" customFormat="1" ht="16.7" customHeight="1" x14ac:dyDescent="0.2">
      <c r="A275" s="11">
        <v>148</v>
      </c>
      <c r="B275" s="20"/>
      <c r="C275" s="21"/>
      <c r="D275" s="28"/>
      <c r="E275" s="40"/>
      <c r="F275" s="22"/>
      <c r="G275" s="51"/>
      <c r="H275" s="52"/>
      <c r="I275" s="53"/>
      <c r="J275" s="39"/>
      <c r="K275" s="23"/>
      <c r="L275" s="22"/>
      <c r="M275" s="22"/>
      <c r="N275" s="60"/>
      <c r="O275" s="34">
        <f t="shared" si="12"/>
        <v>0</v>
      </c>
      <c r="P275" s="16">
        <f t="shared" si="13"/>
        <v>0</v>
      </c>
      <c r="Q275" s="35">
        <f t="shared" si="14"/>
        <v>0</v>
      </c>
      <c r="R275" s="5">
        <f t="shared" si="15"/>
        <v>0</v>
      </c>
    </row>
    <row r="276" spans="1:18" s="5" customFormat="1" ht="16.7" customHeight="1" x14ac:dyDescent="0.2">
      <c r="A276" s="11">
        <v>149</v>
      </c>
      <c r="B276" s="20"/>
      <c r="C276" s="21"/>
      <c r="D276" s="28"/>
      <c r="E276" s="40"/>
      <c r="F276" s="22"/>
      <c r="G276" s="51"/>
      <c r="H276" s="52"/>
      <c r="I276" s="53"/>
      <c r="J276" s="39"/>
      <c r="K276" s="23"/>
      <c r="L276" s="22"/>
      <c r="M276" s="22"/>
      <c r="N276" s="60"/>
      <c r="O276" s="34">
        <f t="shared" si="12"/>
        <v>0</v>
      </c>
      <c r="P276" s="16">
        <f t="shared" si="13"/>
        <v>0</v>
      </c>
      <c r="Q276" s="35">
        <f t="shared" si="14"/>
        <v>0</v>
      </c>
      <c r="R276" s="5">
        <f t="shared" si="15"/>
        <v>0</v>
      </c>
    </row>
    <row r="277" spans="1:18" s="5" customFormat="1" ht="16.7" customHeight="1" x14ac:dyDescent="0.2">
      <c r="A277" s="11">
        <v>150</v>
      </c>
      <c r="B277" s="20"/>
      <c r="C277" s="21"/>
      <c r="D277" s="28"/>
      <c r="E277" s="40"/>
      <c r="F277" s="22"/>
      <c r="G277" s="51"/>
      <c r="H277" s="52"/>
      <c r="I277" s="53"/>
      <c r="J277" s="39"/>
      <c r="K277" s="23"/>
      <c r="L277" s="22"/>
      <c r="M277" s="22"/>
      <c r="N277" s="60"/>
      <c r="O277" s="34">
        <f t="shared" si="12"/>
        <v>0</v>
      </c>
      <c r="P277" s="16">
        <f t="shared" si="13"/>
        <v>0</v>
      </c>
      <c r="Q277" s="35">
        <f t="shared" si="14"/>
        <v>0</v>
      </c>
      <c r="R277" s="5">
        <f t="shared" si="15"/>
        <v>0</v>
      </c>
    </row>
    <row r="278" spans="1:18" s="5" customFormat="1" ht="16.7" customHeight="1" x14ac:dyDescent="0.2">
      <c r="A278" s="11">
        <v>151</v>
      </c>
      <c r="B278" s="20"/>
      <c r="C278" s="21"/>
      <c r="D278" s="28"/>
      <c r="E278" s="40"/>
      <c r="F278" s="22"/>
      <c r="G278" s="51"/>
      <c r="H278" s="52"/>
      <c r="I278" s="53"/>
      <c r="J278" s="39"/>
      <c r="K278" s="23"/>
      <c r="L278" s="22"/>
      <c r="M278" s="22"/>
      <c r="N278" s="60"/>
      <c r="O278" s="34">
        <f t="shared" si="12"/>
        <v>0</v>
      </c>
      <c r="P278" s="16">
        <f t="shared" si="13"/>
        <v>0</v>
      </c>
      <c r="Q278" s="35">
        <f t="shared" si="14"/>
        <v>0</v>
      </c>
      <c r="R278" s="5">
        <f t="shared" si="15"/>
        <v>0</v>
      </c>
    </row>
    <row r="279" spans="1:18" s="5" customFormat="1" ht="16.7" customHeight="1" x14ac:dyDescent="0.2">
      <c r="A279" s="11">
        <v>152</v>
      </c>
      <c r="B279" s="20"/>
      <c r="C279" s="21"/>
      <c r="D279" s="28"/>
      <c r="E279" s="40"/>
      <c r="F279" s="22"/>
      <c r="G279" s="51"/>
      <c r="H279" s="52"/>
      <c r="I279" s="53"/>
      <c r="J279" s="39"/>
      <c r="K279" s="23"/>
      <c r="L279" s="22"/>
      <c r="M279" s="22"/>
      <c r="N279" s="60"/>
      <c r="O279" s="34">
        <f t="shared" si="12"/>
        <v>0</v>
      </c>
      <c r="P279" s="16">
        <f t="shared" si="13"/>
        <v>0</v>
      </c>
      <c r="Q279" s="35">
        <f t="shared" si="14"/>
        <v>0</v>
      </c>
      <c r="R279" s="5">
        <f t="shared" si="15"/>
        <v>0</v>
      </c>
    </row>
    <row r="280" spans="1:18" s="5" customFormat="1" ht="16.7" customHeight="1" x14ac:dyDescent="0.2">
      <c r="A280" s="11">
        <v>153</v>
      </c>
      <c r="B280" s="20"/>
      <c r="C280" s="21"/>
      <c r="D280" s="28"/>
      <c r="E280" s="40"/>
      <c r="F280" s="22"/>
      <c r="G280" s="51"/>
      <c r="H280" s="52"/>
      <c r="I280" s="53"/>
      <c r="J280" s="39"/>
      <c r="K280" s="23"/>
      <c r="L280" s="22"/>
      <c r="M280" s="22"/>
      <c r="N280" s="60"/>
      <c r="O280" s="34">
        <f t="shared" si="12"/>
        <v>0</v>
      </c>
      <c r="P280" s="16">
        <f t="shared" si="13"/>
        <v>0</v>
      </c>
      <c r="Q280" s="35">
        <f t="shared" si="14"/>
        <v>0</v>
      </c>
      <c r="R280" s="5">
        <f t="shared" si="15"/>
        <v>0</v>
      </c>
    </row>
    <row r="281" spans="1:18" s="5" customFormat="1" ht="16.7" customHeight="1" x14ac:dyDescent="0.2">
      <c r="A281" s="11">
        <v>154</v>
      </c>
      <c r="B281" s="20"/>
      <c r="C281" s="21"/>
      <c r="D281" s="28"/>
      <c r="E281" s="40"/>
      <c r="F281" s="22"/>
      <c r="G281" s="51"/>
      <c r="H281" s="52"/>
      <c r="I281" s="53"/>
      <c r="J281" s="39"/>
      <c r="K281" s="23"/>
      <c r="L281" s="22"/>
      <c r="M281" s="22"/>
      <c r="N281" s="60"/>
      <c r="O281" s="34">
        <f t="shared" si="12"/>
        <v>0</v>
      </c>
      <c r="P281" s="16">
        <f t="shared" si="13"/>
        <v>0</v>
      </c>
      <c r="Q281" s="35">
        <f t="shared" si="14"/>
        <v>0</v>
      </c>
      <c r="R281" s="5">
        <f t="shared" si="15"/>
        <v>0</v>
      </c>
    </row>
    <row r="282" spans="1:18" s="5" customFormat="1" ht="16.7" customHeight="1" x14ac:dyDescent="0.2">
      <c r="A282" s="11">
        <v>155</v>
      </c>
      <c r="B282" s="20"/>
      <c r="C282" s="21"/>
      <c r="D282" s="28"/>
      <c r="E282" s="40"/>
      <c r="F282" s="22"/>
      <c r="G282" s="51"/>
      <c r="H282" s="52"/>
      <c r="I282" s="53"/>
      <c r="J282" s="39"/>
      <c r="K282" s="23"/>
      <c r="L282" s="22"/>
      <c r="M282" s="22"/>
      <c r="N282" s="60"/>
      <c r="O282" s="34">
        <f t="shared" si="12"/>
        <v>0</v>
      </c>
      <c r="P282" s="16">
        <f t="shared" si="13"/>
        <v>0</v>
      </c>
      <c r="Q282" s="35">
        <f t="shared" si="14"/>
        <v>0</v>
      </c>
      <c r="R282" s="5">
        <f t="shared" si="15"/>
        <v>0</v>
      </c>
    </row>
    <row r="283" spans="1:18" s="5" customFormat="1" ht="16.7" customHeight="1" x14ac:dyDescent="0.2">
      <c r="A283" s="11">
        <v>156</v>
      </c>
      <c r="B283" s="20"/>
      <c r="C283" s="21"/>
      <c r="D283" s="28"/>
      <c r="E283" s="40"/>
      <c r="F283" s="22"/>
      <c r="G283" s="51"/>
      <c r="H283" s="52"/>
      <c r="I283" s="53"/>
      <c r="J283" s="39"/>
      <c r="K283" s="23"/>
      <c r="L283" s="22"/>
      <c r="M283" s="22"/>
      <c r="N283" s="60"/>
      <c r="O283" s="34">
        <f t="shared" si="12"/>
        <v>0</v>
      </c>
      <c r="P283" s="16">
        <f t="shared" si="13"/>
        <v>0</v>
      </c>
      <c r="Q283" s="35">
        <f t="shared" si="14"/>
        <v>0</v>
      </c>
      <c r="R283" s="5">
        <f t="shared" si="15"/>
        <v>0</v>
      </c>
    </row>
    <row r="284" spans="1:18" s="5" customFormat="1" ht="16.7" customHeight="1" x14ac:dyDescent="0.2">
      <c r="A284" s="11">
        <v>157</v>
      </c>
      <c r="B284" s="20"/>
      <c r="C284" s="21"/>
      <c r="D284" s="28"/>
      <c r="E284" s="40"/>
      <c r="F284" s="22"/>
      <c r="G284" s="51"/>
      <c r="H284" s="52"/>
      <c r="I284" s="53"/>
      <c r="J284" s="39"/>
      <c r="K284" s="23"/>
      <c r="L284" s="22"/>
      <c r="M284" s="22"/>
      <c r="N284" s="60"/>
      <c r="O284" s="34">
        <f t="shared" si="12"/>
        <v>0</v>
      </c>
      <c r="P284" s="16">
        <f t="shared" si="13"/>
        <v>0</v>
      </c>
      <c r="Q284" s="35">
        <f t="shared" si="14"/>
        <v>0</v>
      </c>
      <c r="R284" s="5">
        <f t="shared" si="15"/>
        <v>0</v>
      </c>
    </row>
    <row r="285" spans="1:18" s="5" customFormat="1" ht="16.7" customHeight="1" x14ac:dyDescent="0.2">
      <c r="A285" s="11">
        <v>158</v>
      </c>
      <c r="B285" s="20"/>
      <c r="C285" s="21"/>
      <c r="D285" s="28"/>
      <c r="E285" s="40"/>
      <c r="F285" s="22"/>
      <c r="G285" s="51"/>
      <c r="H285" s="52"/>
      <c r="I285" s="53"/>
      <c r="J285" s="39"/>
      <c r="K285" s="23"/>
      <c r="L285" s="22"/>
      <c r="M285" s="22"/>
      <c r="N285" s="60"/>
      <c r="O285" s="34">
        <f t="shared" si="12"/>
        <v>0</v>
      </c>
      <c r="P285" s="16">
        <f t="shared" si="13"/>
        <v>0</v>
      </c>
      <c r="Q285" s="35">
        <f t="shared" si="14"/>
        <v>0</v>
      </c>
      <c r="R285" s="5">
        <f t="shared" si="15"/>
        <v>0</v>
      </c>
    </row>
    <row r="286" spans="1:18" s="5" customFormat="1" ht="16.7" customHeight="1" x14ac:dyDescent="0.2">
      <c r="A286" s="11">
        <v>159</v>
      </c>
      <c r="B286" s="20"/>
      <c r="C286" s="21"/>
      <c r="D286" s="28"/>
      <c r="E286" s="40"/>
      <c r="F286" s="22"/>
      <c r="G286" s="51"/>
      <c r="H286" s="52"/>
      <c r="I286" s="53"/>
      <c r="J286" s="39"/>
      <c r="K286" s="23"/>
      <c r="L286" s="22"/>
      <c r="M286" s="22"/>
      <c r="N286" s="60"/>
      <c r="O286" s="34">
        <f t="shared" si="12"/>
        <v>0</v>
      </c>
      <c r="P286" s="16">
        <f t="shared" si="13"/>
        <v>0</v>
      </c>
      <c r="Q286" s="35">
        <f t="shared" si="14"/>
        <v>0</v>
      </c>
      <c r="R286" s="5">
        <f t="shared" si="15"/>
        <v>0</v>
      </c>
    </row>
    <row r="287" spans="1:18" s="5" customFormat="1" ht="16.7" customHeight="1" x14ac:dyDescent="0.2">
      <c r="A287" s="11">
        <v>160</v>
      </c>
      <c r="B287" s="20"/>
      <c r="C287" s="21"/>
      <c r="D287" s="28"/>
      <c r="E287" s="40"/>
      <c r="F287" s="22"/>
      <c r="G287" s="51"/>
      <c r="H287" s="52"/>
      <c r="I287" s="53"/>
      <c r="J287" s="39"/>
      <c r="K287" s="23"/>
      <c r="L287" s="22"/>
      <c r="M287" s="22"/>
      <c r="N287" s="60"/>
      <c r="O287" s="34">
        <f t="shared" si="12"/>
        <v>0</v>
      </c>
      <c r="P287" s="16">
        <f t="shared" si="13"/>
        <v>0</v>
      </c>
      <c r="Q287" s="35">
        <f t="shared" si="14"/>
        <v>0</v>
      </c>
      <c r="R287" s="5">
        <f t="shared" si="15"/>
        <v>0</v>
      </c>
    </row>
    <row r="288" spans="1:18" s="5" customFormat="1" ht="16.7" customHeight="1" x14ac:dyDescent="0.2">
      <c r="A288" s="11">
        <v>161</v>
      </c>
      <c r="B288" s="20"/>
      <c r="C288" s="21"/>
      <c r="D288" s="28"/>
      <c r="E288" s="40"/>
      <c r="F288" s="22"/>
      <c r="G288" s="51"/>
      <c r="H288" s="52"/>
      <c r="I288" s="53"/>
      <c r="J288" s="39"/>
      <c r="K288" s="23"/>
      <c r="L288" s="22"/>
      <c r="M288" s="22"/>
      <c r="N288" s="60"/>
      <c r="O288" s="34">
        <f t="shared" si="12"/>
        <v>0</v>
      </c>
      <c r="P288" s="16">
        <f t="shared" si="13"/>
        <v>0</v>
      </c>
      <c r="Q288" s="35">
        <f t="shared" si="14"/>
        <v>0</v>
      </c>
      <c r="R288" s="5">
        <f t="shared" si="15"/>
        <v>0</v>
      </c>
    </row>
    <row r="289" spans="1:18" s="5" customFormat="1" ht="16.7" customHeight="1" x14ac:dyDescent="0.2">
      <c r="A289" s="11">
        <v>162</v>
      </c>
      <c r="B289" s="20"/>
      <c r="C289" s="21"/>
      <c r="D289" s="28"/>
      <c r="E289" s="40"/>
      <c r="F289" s="22"/>
      <c r="G289" s="51"/>
      <c r="H289" s="52"/>
      <c r="I289" s="53"/>
      <c r="J289" s="39"/>
      <c r="K289" s="23"/>
      <c r="L289" s="22"/>
      <c r="M289" s="22"/>
      <c r="N289" s="60"/>
      <c r="O289" s="34">
        <f t="shared" si="12"/>
        <v>0</v>
      </c>
      <c r="P289" s="16">
        <f t="shared" si="13"/>
        <v>0</v>
      </c>
      <c r="Q289" s="35">
        <f t="shared" si="14"/>
        <v>0</v>
      </c>
      <c r="R289" s="5">
        <f t="shared" si="15"/>
        <v>0</v>
      </c>
    </row>
    <row r="290" spans="1:18" s="5" customFormat="1" ht="16.7" customHeight="1" x14ac:dyDescent="0.2">
      <c r="A290" s="11">
        <v>163</v>
      </c>
      <c r="B290" s="20"/>
      <c r="C290" s="21"/>
      <c r="D290" s="28"/>
      <c r="E290" s="40"/>
      <c r="F290" s="22"/>
      <c r="G290" s="51"/>
      <c r="H290" s="52"/>
      <c r="I290" s="53"/>
      <c r="J290" s="39"/>
      <c r="K290" s="23"/>
      <c r="L290" s="22"/>
      <c r="M290" s="22"/>
      <c r="N290" s="60"/>
      <c r="O290" s="34">
        <f t="shared" si="12"/>
        <v>0</v>
      </c>
      <c r="P290" s="16">
        <f t="shared" si="13"/>
        <v>0</v>
      </c>
      <c r="Q290" s="35">
        <f t="shared" si="14"/>
        <v>0</v>
      </c>
      <c r="R290" s="5">
        <f t="shared" si="15"/>
        <v>0</v>
      </c>
    </row>
    <row r="291" spans="1:18" s="5" customFormat="1" ht="16.7" customHeight="1" x14ac:dyDescent="0.2">
      <c r="A291" s="11">
        <v>164</v>
      </c>
      <c r="B291" s="20"/>
      <c r="C291" s="21"/>
      <c r="D291" s="28"/>
      <c r="E291" s="40"/>
      <c r="F291" s="22"/>
      <c r="G291" s="51"/>
      <c r="H291" s="52"/>
      <c r="I291" s="53"/>
      <c r="J291" s="39"/>
      <c r="K291" s="23"/>
      <c r="L291" s="22"/>
      <c r="M291" s="22"/>
      <c r="N291" s="60"/>
      <c r="O291" s="34">
        <f t="shared" si="12"/>
        <v>0</v>
      </c>
      <c r="P291" s="16">
        <f t="shared" si="13"/>
        <v>0</v>
      </c>
      <c r="Q291" s="35">
        <f t="shared" si="14"/>
        <v>0</v>
      </c>
      <c r="R291" s="5">
        <f t="shared" si="15"/>
        <v>0</v>
      </c>
    </row>
    <row r="292" spans="1:18" s="5" customFormat="1" ht="16.7" customHeight="1" x14ac:dyDescent="0.2">
      <c r="A292" s="11">
        <v>165</v>
      </c>
      <c r="B292" s="20"/>
      <c r="C292" s="21"/>
      <c r="D292" s="28"/>
      <c r="E292" s="40"/>
      <c r="F292" s="22"/>
      <c r="G292" s="51"/>
      <c r="H292" s="52"/>
      <c r="I292" s="53"/>
      <c r="J292" s="39"/>
      <c r="K292" s="23"/>
      <c r="L292" s="22"/>
      <c r="M292" s="22"/>
      <c r="N292" s="60"/>
      <c r="O292" s="34">
        <f t="shared" si="12"/>
        <v>0</v>
      </c>
      <c r="P292" s="16">
        <f t="shared" si="13"/>
        <v>0</v>
      </c>
      <c r="Q292" s="35">
        <f t="shared" si="14"/>
        <v>0</v>
      </c>
      <c r="R292" s="5">
        <f t="shared" si="15"/>
        <v>0</v>
      </c>
    </row>
    <row r="293" spans="1:18" s="5" customFormat="1" ht="16.7" customHeight="1" x14ac:dyDescent="0.2">
      <c r="A293" s="11">
        <v>166</v>
      </c>
      <c r="B293" s="20"/>
      <c r="C293" s="21"/>
      <c r="D293" s="28"/>
      <c r="E293" s="40"/>
      <c r="F293" s="22"/>
      <c r="G293" s="51"/>
      <c r="H293" s="52"/>
      <c r="I293" s="53"/>
      <c r="J293" s="39"/>
      <c r="K293" s="23"/>
      <c r="L293" s="22"/>
      <c r="M293" s="22"/>
      <c r="N293" s="60"/>
      <c r="O293" s="34">
        <f t="shared" si="12"/>
        <v>0</v>
      </c>
      <c r="P293" s="16">
        <f t="shared" si="13"/>
        <v>0</v>
      </c>
      <c r="Q293" s="35">
        <f t="shared" si="14"/>
        <v>0</v>
      </c>
      <c r="R293" s="5">
        <f t="shared" si="15"/>
        <v>0</v>
      </c>
    </row>
    <row r="294" spans="1:18" s="5" customFormat="1" ht="16.7" customHeight="1" x14ac:dyDescent="0.2">
      <c r="A294" s="11">
        <v>167</v>
      </c>
      <c r="B294" s="20"/>
      <c r="C294" s="21"/>
      <c r="D294" s="28"/>
      <c r="E294" s="40"/>
      <c r="F294" s="22"/>
      <c r="G294" s="51"/>
      <c r="H294" s="52"/>
      <c r="I294" s="53"/>
      <c r="J294" s="39"/>
      <c r="K294" s="23"/>
      <c r="L294" s="22"/>
      <c r="M294" s="22"/>
      <c r="N294" s="60"/>
      <c r="O294" s="34">
        <f t="shared" si="12"/>
        <v>0</v>
      </c>
      <c r="P294" s="16">
        <f t="shared" si="13"/>
        <v>0</v>
      </c>
      <c r="Q294" s="35">
        <f t="shared" si="14"/>
        <v>0</v>
      </c>
      <c r="R294" s="5">
        <f t="shared" si="15"/>
        <v>0</v>
      </c>
    </row>
    <row r="295" spans="1:18" s="5" customFormat="1" ht="16.7" customHeight="1" x14ac:dyDescent="0.2">
      <c r="A295" s="11">
        <v>168</v>
      </c>
      <c r="B295" s="20"/>
      <c r="C295" s="21"/>
      <c r="D295" s="28"/>
      <c r="E295" s="40"/>
      <c r="F295" s="22"/>
      <c r="G295" s="51"/>
      <c r="H295" s="52"/>
      <c r="I295" s="53"/>
      <c r="J295" s="39"/>
      <c r="K295" s="23"/>
      <c r="L295" s="22"/>
      <c r="M295" s="22"/>
      <c r="N295" s="60"/>
      <c r="O295" s="34">
        <f t="shared" si="12"/>
        <v>0</v>
      </c>
      <c r="P295" s="16">
        <f t="shared" si="13"/>
        <v>0</v>
      </c>
      <c r="Q295" s="35">
        <f t="shared" si="14"/>
        <v>0</v>
      </c>
      <c r="R295" s="5">
        <f t="shared" si="15"/>
        <v>0</v>
      </c>
    </row>
    <row r="296" spans="1:18" s="5" customFormat="1" ht="16.7" customHeight="1" x14ac:dyDescent="0.2">
      <c r="A296" s="11">
        <v>169</v>
      </c>
      <c r="B296" s="20"/>
      <c r="C296" s="21"/>
      <c r="D296" s="28"/>
      <c r="E296" s="40"/>
      <c r="F296" s="22"/>
      <c r="G296" s="51"/>
      <c r="H296" s="52"/>
      <c r="I296" s="53"/>
      <c r="J296" s="39"/>
      <c r="K296" s="23"/>
      <c r="L296" s="22"/>
      <c r="M296" s="22"/>
      <c r="N296" s="60"/>
      <c r="O296" s="34">
        <f t="shared" si="12"/>
        <v>0</v>
      </c>
      <c r="P296" s="16">
        <f t="shared" si="13"/>
        <v>0</v>
      </c>
      <c r="Q296" s="35">
        <f t="shared" si="14"/>
        <v>0</v>
      </c>
      <c r="R296" s="5">
        <f t="shared" si="15"/>
        <v>0</v>
      </c>
    </row>
    <row r="297" spans="1:18" s="5" customFormat="1" ht="16.7" customHeight="1" x14ac:dyDescent="0.2">
      <c r="A297" s="11">
        <v>170</v>
      </c>
      <c r="B297" s="20"/>
      <c r="C297" s="21"/>
      <c r="D297" s="28"/>
      <c r="E297" s="40"/>
      <c r="F297" s="22"/>
      <c r="G297" s="51"/>
      <c r="H297" s="52"/>
      <c r="I297" s="53"/>
      <c r="J297" s="39"/>
      <c r="K297" s="23"/>
      <c r="L297" s="22"/>
      <c r="M297" s="22"/>
      <c r="N297" s="60"/>
      <c r="O297" s="34">
        <f t="shared" si="12"/>
        <v>0</v>
      </c>
      <c r="P297" s="16">
        <f t="shared" si="13"/>
        <v>0</v>
      </c>
      <c r="Q297" s="35">
        <f t="shared" si="14"/>
        <v>0</v>
      </c>
      <c r="R297" s="5">
        <f t="shared" si="15"/>
        <v>0</v>
      </c>
    </row>
    <row r="298" spans="1:18" s="5" customFormat="1" ht="16.7" customHeight="1" x14ac:dyDescent="0.2">
      <c r="A298" s="11">
        <v>171</v>
      </c>
      <c r="B298" s="20"/>
      <c r="C298" s="21"/>
      <c r="D298" s="28"/>
      <c r="E298" s="40"/>
      <c r="F298" s="22"/>
      <c r="G298" s="51"/>
      <c r="H298" s="52"/>
      <c r="I298" s="53"/>
      <c r="J298" s="39"/>
      <c r="K298" s="23"/>
      <c r="L298" s="22"/>
      <c r="M298" s="22"/>
      <c r="N298" s="60"/>
      <c r="O298" s="34">
        <f t="shared" si="12"/>
        <v>0</v>
      </c>
      <c r="P298" s="16">
        <f t="shared" si="13"/>
        <v>0</v>
      </c>
      <c r="Q298" s="35">
        <f t="shared" si="14"/>
        <v>0</v>
      </c>
      <c r="R298" s="5">
        <f t="shared" si="15"/>
        <v>0</v>
      </c>
    </row>
    <row r="299" spans="1:18" s="5" customFormat="1" ht="16.7" customHeight="1" x14ac:dyDescent="0.2">
      <c r="A299" s="11">
        <v>172</v>
      </c>
      <c r="B299" s="20"/>
      <c r="C299" s="21"/>
      <c r="D299" s="28"/>
      <c r="E299" s="40"/>
      <c r="F299" s="22"/>
      <c r="G299" s="51"/>
      <c r="H299" s="52"/>
      <c r="I299" s="53"/>
      <c r="J299" s="39"/>
      <c r="K299" s="23"/>
      <c r="L299" s="22"/>
      <c r="M299" s="22"/>
      <c r="N299" s="60"/>
      <c r="O299" s="34">
        <f t="shared" si="12"/>
        <v>0</v>
      </c>
      <c r="P299" s="16">
        <f t="shared" si="13"/>
        <v>0</v>
      </c>
      <c r="Q299" s="35">
        <f t="shared" si="14"/>
        <v>0</v>
      </c>
      <c r="R299" s="5">
        <f t="shared" si="15"/>
        <v>0</v>
      </c>
    </row>
    <row r="300" spans="1:18" s="5" customFormat="1" ht="16.7" customHeight="1" x14ac:dyDescent="0.2">
      <c r="A300" s="11">
        <v>173</v>
      </c>
      <c r="B300" s="20"/>
      <c r="C300" s="21"/>
      <c r="D300" s="28"/>
      <c r="E300" s="40"/>
      <c r="F300" s="22"/>
      <c r="G300" s="51"/>
      <c r="H300" s="52"/>
      <c r="I300" s="53"/>
      <c r="J300" s="39"/>
      <c r="K300" s="23"/>
      <c r="L300" s="22"/>
      <c r="M300" s="22"/>
      <c r="N300" s="60"/>
      <c r="O300" s="34">
        <f t="shared" si="12"/>
        <v>0</v>
      </c>
      <c r="P300" s="16">
        <f t="shared" si="13"/>
        <v>0</v>
      </c>
      <c r="Q300" s="35">
        <f t="shared" si="14"/>
        <v>0</v>
      </c>
      <c r="R300" s="5">
        <f t="shared" si="15"/>
        <v>0</v>
      </c>
    </row>
    <row r="301" spans="1:18" s="5" customFormat="1" ht="16.7" customHeight="1" x14ac:dyDescent="0.2">
      <c r="A301" s="11">
        <v>174</v>
      </c>
      <c r="B301" s="20"/>
      <c r="C301" s="21"/>
      <c r="D301" s="28"/>
      <c r="E301" s="40"/>
      <c r="F301" s="22"/>
      <c r="G301" s="51"/>
      <c r="H301" s="52"/>
      <c r="I301" s="53"/>
      <c r="J301" s="39"/>
      <c r="K301" s="23"/>
      <c r="L301" s="22"/>
      <c r="M301" s="22"/>
      <c r="N301" s="60"/>
      <c r="O301" s="34">
        <f t="shared" si="12"/>
        <v>0</v>
      </c>
      <c r="P301" s="16">
        <f t="shared" si="13"/>
        <v>0</v>
      </c>
      <c r="Q301" s="35">
        <f t="shared" si="14"/>
        <v>0</v>
      </c>
      <c r="R301" s="5">
        <f t="shared" si="15"/>
        <v>0</v>
      </c>
    </row>
    <row r="302" spans="1:18" s="5" customFormat="1" ht="16.7" customHeight="1" x14ac:dyDescent="0.2">
      <c r="A302" s="11">
        <v>175</v>
      </c>
      <c r="B302" s="20"/>
      <c r="C302" s="21"/>
      <c r="D302" s="28"/>
      <c r="E302" s="40"/>
      <c r="F302" s="22"/>
      <c r="G302" s="51"/>
      <c r="H302" s="52"/>
      <c r="I302" s="53"/>
      <c r="J302" s="39"/>
      <c r="K302" s="23"/>
      <c r="L302" s="22"/>
      <c r="M302" s="22"/>
      <c r="N302" s="60"/>
      <c r="O302" s="34">
        <f t="shared" si="12"/>
        <v>0</v>
      </c>
      <c r="P302" s="16">
        <f t="shared" si="13"/>
        <v>0</v>
      </c>
      <c r="Q302" s="35">
        <f t="shared" si="14"/>
        <v>0</v>
      </c>
      <c r="R302" s="5">
        <f t="shared" si="15"/>
        <v>0</v>
      </c>
    </row>
    <row r="303" spans="1:18" s="5" customFormat="1" ht="16.7" customHeight="1" x14ac:dyDescent="0.2">
      <c r="A303" s="11">
        <v>176</v>
      </c>
      <c r="B303" s="20"/>
      <c r="C303" s="21"/>
      <c r="D303" s="28"/>
      <c r="E303" s="40"/>
      <c r="F303" s="22"/>
      <c r="G303" s="51"/>
      <c r="H303" s="52"/>
      <c r="I303" s="53"/>
      <c r="J303" s="39"/>
      <c r="K303" s="23"/>
      <c r="L303" s="22"/>
      <c r="M303" s="22"/>
      <c r="N303" s="60"/>
      <c r="O303" s="34">
        <f t="shared" si="12"/>
        <v>0</v>
      </c>
      <c r="P303" s="16">
        <f t="shared" si="13"/>
        <v>0</v>
      </c>
      <c r="Q303" s="35">
        <f t="shared" si="14"/>
        <v>0</v>
      </c>
      <c r="R303" s="5">
        <f t="shared" si="15"/>
        <v>0</v>
      </c>
    </row>
    <row r="304" spans="1:18" s="5" customFormat="1" ht="16.7" customHeight="1" x14ac:dyDescent="0.2">
      <c r="A304" s="11">
        <v>177</v>
      </c>
      <c r="B304" s="20"/>
      <c r="C304" s="21"/>
      <c r="D304" s="28"/>
      <c r="E304" s="40"/>
      <c r="F304" s="22"/>
      <c r="G304" s="51"/>
      <c r="H304" s="52"/>
      <c r="I304" s="53"/>
      <c r="J304" s="39"/>
      <c r="K304" s="23"/>
      <c r="L304" s="22"/>
      <c r="M304" s="22"/>
      <c r="N304" s="60"/>
      <c r="O304" s="34">
        <f t="shared" si="12"/>
        <v>0</v>
      </c>
      <c r="P304" s="16">
        <f t="shared" si="13"/>
        <v>0</v>
      </c>
      <c r="Q304" s="35">
        <f t="shared" si="14"/>
        <v>0</v>
      </c>
      <c r="R304" s="5">
        <f t="shared" si="15"/>
        <v>0</v>
      </c>
    </row>
    <row r="305" spans="1:18" s="5" customFormat="1" ht="16.7" customHeight="1" x14ac:dyDescent="0.2">
      <c r="A305" s="11">
        <v>178</v>
      </c>
      <c r="B305" s="20"/>
      <c r="C305" s="21"/>
      <c r="D305" s="28"/>
      <c r="E305" s="40"/>
      <c r="F305" s="22"/>
      <c r="G305" s="51"/>
      <c r="H305" s="52"/>
      <c r="I305" s="53"/>
      <c r="J305" s="39"/>
      <c r="K305" s="23"/>
      <c r="L305" s="22"/>
      <c r="M305" s="22"/>
      <c r="N305" s="60"/>
      <c r="O305" s="34">
        <f t="shared" si="12"/>
        <v>0</v>
      </c>
      <c r="P305" s="16">
        <f t="shared" si="13"/>
        <v>0</v>
      </c>
      <c r="Q305" s="35">
        <f t="shared" si="14"/>
        <v>0</v>
      </c>
      <c r="R305" s="5">
        <f t="shared" si="15"/>
        <v>0</v>
      </c>
    </row>
    <row r="306" spans="1:18" s="5" customFormat="1" ht="16.7" customHeight="1" x14ac:dyDescent="0.2">
      <c r="A306" s="11">
        <v>179</v>
      </c>
      <c r="B306" s="20"/>
      <c r="C306" s="21"/>
      <c r="D306" s="28"/>
      <c r="E306" s="40"/>
      <c r="F306" s="22"/>
      <c r="G306" s="51"/>
      <c r="H306" s="52"/>
      <c r="I306" s="53"/>
      <c r="J306" s="39"/>
      <c r="K306" s="23"/>
      <c r="L306" s="22"/>
      <c r="M306" s="22"/>
      <c r="N306" s="60"/>
      <c r="O306" s="34">
        <f t="shared" si="12"/>
        <v>0</v>
      </c>
      <c r="P306" s="16">
        <f t="shared" si="13"/>
        <v>0</v>
      </c>
      <c r="Q306" s="35">
        <f t="shared" si="14"/>
        <v>0</v>
      </c>
      <c r="R306" s="5">
        <f t="shared" si="15"/>
        <v>0</v>
      </c>
    </row>
    <row r="307" spans="1:18" s="5" customFormat="1" ht="16.7" customHeight="1" x14ac:dyDescent="0.2">
      <c r="A307" s="11">
        <v>180</v>
      </c>
      <c r="B307" s="20"/>
      <c r="C307" s="21"/>
      <c r="D307" s="28"/>
      <c r="E307" s="40"/>
      <c r="F307" s="22"/>
      <c r="G307" s="51"/>
      <c r="H307" s="52"/>
      <c r="I307" s="53"/>
      <c r="J307" s="39"/>
      <c r="K307" s="23"/>
      <c r="L307" s="22"/>
      <c r="M307" s="22"/>
      <c r="N307" s="60"/>
      <c r="O307" s="34">
        <f t="shared" si="12"/>
        <v>0</v>
      </c>
      <c r="P307" s="16">
        <f t="shared" si="13"/>
        <v>0</v>
      </c>
      <c r="Q307" s="35">
        <f t="shared" si="14"/>
        <v>0</v>
      </c>
      <c r="R307" s="5">
        <f t="shared" si="15"/>
        <v>0</v>
      </c>
    </row>
    <row r="308" spans="1:18" s="5" customFormat="1" ht="16.7" customHeight="1" x14ac:dyDescent="0.2">
      <c r="A308" s="11">
        <v>181</v>
      </c>
      <c r="B308" s="20"/>
      <c r="C308" s="21"/>
      <c r="D308" s="28"/>
      <c r="E308" s="40"/>
      <c r="F308" s="22"/>
      <c r="G308" s="51"/>
      <c r="H308" s="52"/>
      <c r="I308" s="53"/>
      <c r="J308" s="39"/>
      <c r="K308" s="23"/>
      <c r="L308" s="22"/>
      <c r="M308" s="22"/>
      <c r="N308" s="60"/>
      <c r="O308" s="34">
        <f t="shared" si="12"/>
        <v>0</v>
      </c>
      <c r="P308" s="16">
        <f t="shared" si="13"/>
        <v>0</v>
      </c>
      <c r="Q308" s="35">
        <f t="shared" si="14"/>
        <v>0</v>
      </c>
      <c r="R308" s="5">
        <f t="shared" si="15"/>
        <v>0</v>
      </c>
    </row>
    <row r="309" spans="1:18" s="5" customFormat="1" ht="16.7" customHeight="1" x14ac:dyDescent="0.2">
      <c r="A309" s="11">
        <v>182</v>
      </c>
      <c r="B309" s="20"/>
      <c r="C309" s="21"/>
      <c r="D309" s="28"/>
      <c r="E309" s="40"/>
      <c r="F309" s="22"/>
      <c r="G309" s="51"/>
      <c r="H309" s="52"/>
      <c r="I309" s="53"/>
      <c r="J309" s="39"/>
      <c r="K309" s="23"/>
      <c r="L309" s="22"/>
      <c r="M309" s="22"/>
      <c r="N309" s="60"/>
      <c r="O309" s="34">
        <f t="shared" si="12"/>
        <v>0</v>
      </c>
      <c r="P309" s="16">
        <f t="shared" si="13"/>
        <v>0</v>
      </c>
      <c r="Q309" s="35">
        <f t="shared" si="14"/>
        <v>0</v>
      </c>
      <c r="R309" s="5">
        <f t="shared" si="15"/>
        <v>0</v>
      </c>
    </row>
    <row r="310" spans="1:18" s="5" customFormat="1" ht="16.7" customHeight="1" x14ac:dyDescent="0.2">
      <c r="A310" s="11">
        <v>183</v>
      </c>
      <c r="B310" s="20"/>
      <c r="C310" s="21"/>
      <c r="D310" s="28"/>
      <c r="E310" s="40"/>
      <c r="F310" s="22"/>
      <c r="G310" s="51"/>
      <c r="H310" s="52"/>
      <c r="I310" s="53"/>
      <c r="J310" s="39"/>
      <c r="K310" s="23"/>
      <c r="L310" s="22"/>
      <c r="M310" s="22"/>
      <c r="N310" s="60"/>
      <c r="O310" s="34">
        <f t="shared" si="12"/>
        <v>0</v>
      </c>
      <c r="P310" s="16">
        <f t="shared" si="13"/>
        <v>0</v>
      </c>
      <c r="Q310" s="35">
        <f t="shared" si="14"/>
        <v>0</v>
      </c>
      <c r="R310" s="5">
        <f t="shared" si="15"/>
        <v>0</v>
      </c>
    </row>
    <row r="311" spans="1:18" s="5" customFormat="1" ht="16.7" customHeight="1" x14ac:dyDescent="0.2">
      <c r="A311" s="11">
        <v>184</v>
      </c>
      <c r="B311" s="20"/>
      <c r="C311" s="21"/>
      <c r="D311" s="28"/>
      <c r="E311" s="40"/>
      <c r="F311" s="22"/>
      <c r="G311" s="51"/>
      <c r="H311" s="52"/>
      <c r="I311" s="53"/>
      <c r="J311" s="39"/>
      <c r="K311" s="23"/>
      <c r="L311" s="22"/>
      <c r="M311" s="22"/>
      <c r="N311" s="60"/>
      <c r="O311" s="34">
        <f t="shared" si="12"/>
        <v>0</v>
      </c>
      <c r="P311" s="16">
        <f t="shared" si="13"/>
        <v>0</v>
      </c>
      <c r="Q311" s="35">
        <f t="shared" si="14"/>
        <v>0</v>
      </c>
      <c r="R311" s="5">
        <f t="shared" si="15"/>
        <v>0</v>
      </c>
    </row>
    <row r="312" spans="1:18" s="5" customFormat="1" ht="16.7" customHeight="1" x14ac:dyDescent="0.2">
      <c r="A312" s="11">
        <v>185</v>
      </c>
      <c r="B312" s="20"/>
      <c r="C312" s="21"/>
      <c r="D312" s="28"/>
      <c r="E312" s="40"/>
      <c r="F312" s="22"/>
      <c r="G312" s="51"/>
      <c r="H312" s="52"/>
      <c r="I312" s="53"/>
      <c r="J312" s="39"/>
      <c r="K312" s="23"/>
      <c r="L312" s="22"/>
      <c r="M312" s="22"/>
      <c r="N312" s="60"/>
      <c r="O312" s="34">
        <f t="shared" si="12"/>
        <v>0</v>
      </c>
      <c r="P312" s="16">
        <f t="shared" si="13"/>
        <v>0</v>
      </c>
      <c r="Q312" s="35">
        <f t="shared" si="14"/>
        <v>0</v>
      </c>
      <c r="R312" s="5">
        <f t="shared" si="15"/>
        <v>0</v>
      </c>
    </row>
    <row r="313" spans="1:18" s="5" customFormat="1" ht="16.7" customHeight="1" x14ac:dyDescent="0.2">
      <c r="A313" s="11">
        <v>186</v>
      </c>
      <c r="B313" s="20"/>
      <c r="C313" s="21"/>
      <c r="D313" s="28"/>
      <c r="E313" s="40"/>
      <c r="F313" s="22"/>
      <c r="G313" s="51"/>
      <c r="H313" s="52"/>
      <c r="I313" s="53"/>
      <c r="J313" s="39"/>
      <c r="K313" s="23"/>
      <c r="L313" s="22"/>
      <c r="M313" s="22"/>
      <c r="N313" s="60"/>
      <c r="O313" s="34">
        <f t="shared" si="12"/>
        <v>0</v>
      </c>
      <c r="P313" s="16">
        <f t="shared" si="13"/>
        <v>0</v>
      </c>
      <c r="Q313" s="35">
        <f t="shared" si="14"/>
        <v>0</v>
      </c>
      <c r="R313" s="5">
        <f t="shared" si="15"/>
        <v>0</v>
      </c>
    </row>
    <row r="314" spans="1:18" s="5" customFormat="1" ht="16.7" customHeight="1" x14ac:dyDescent="0.2">
      <c r="A314" s="11">
        <v>187</v>
      </c>
      <c r="B314" s="20"/>
      <c r="C314" s="21"/>
      <c r="D314" s="28"/>
      <c r="E314" s="40"/>
      <c r="F314" s="22"/>
      <c r="G314" s="51"/>
      <c r="H314" s="52"/>
      <c r="I314" s="53"/>
      <c r="J314" s="39"/>
      <c r="K314" s="23"/>
      <c r="L314" s="22"/>
      <c r="M314" s="22"/>
      <c r="N314" s="60"/>
      <c r="O314" s="34">
        <f t="shared" si="12"/>
        <v>0</v>
      </c>
      <c r="P314" s="16">
        <f t="shared" si="13"/>
        <v>0</v>
      </c>
      <c r="Q314" s="35">
        <f t="shared" si="14"/>
        <v>0</v>
      </c>
      <c r="R314" s="5">
        <f t="shared" si="15"/>
        <v>0</v>
      </c>
    </row>
    <row r="315" spans="1:18" s="5" customFormat="1" ht="16.7" customHeight="1" x14ac:dyDescent="0.2">
      <c r="A315" s="11">
        <v>188</v>
      </c>
      <c r="B315" s="20"/>
      <c r="C315" s="21"/>
      <c r="D315" s="28"/>
      <c r="E315" s="40"/>
      <c r="F315" s="22"/>
      <c r="G315" s="51"/>
      <c r="H315" s="52"/>
      <c r="I315" s="53"/>
      <c r="J315" s="39"/>
      <c r="K315" s="23"/>
      <c r="L315" s="22"/>
      <c r="M315" s="22"/>
      <c r="N315" s="60"/>
      <c r="O315" s="34">
        <f t="shared" si="12"/>
        <v>0</v>
      </c>
      <c r="P315" s="16">
        <f t="shared" si="13"/>
        <v>0</v>
      </c>
      <c r="Q315" s="35">
        <f t="shared" si="14"/>
        <v>0</v>
      </c>
      <c r="R315" s="5">
        <f t="shared" si="15"/>
        <v>0</v>
      </c>
    </row>
    <row r="316" spans="1:18" s="5" customFormat="1" ht="16.7" customHeight="1" x14ac:dyDescent="0.2">
      <c r="A316" s="11">
        <v>189</v>
      </c>
      <c r="B316" s="20"/>
      <c r="C316" s="21"/>
      <c r="D316" s="28"/>
      <c r="E316" s="40"/>
      <c r="F316" s="22"/>
      <c r="G316" s="51"/>
      <c r="H316" s="52"/>
      <c r="I316" s="53"/>
      <c r="J316" s="39"/>
      <c r="K316" s="23"/>
      <c r="L316" s="22"/>
      <c r="M316" s="22"/>
      <c r="N316" s="60"/>
      <c r="O316" s="34">
        <f t="shared" si="12"/>
        <v>0</v>
      </c>
      <c r="P316" s="16">
        <f t="shared" si="13"/>
        <v>0</v>
      </c>
      <c r="Q316" s="35">
        <f t="shared" si="14"/>
        <v>0</v>
      </c>
      <c r="R316" s="5">
        <f t="shared" si="15"/>
        <v>0</v>
      </c>
    </row>
    <row r="317" spans="1:18" s="5" customFormat="1" ht="16.7" customHeight="1" x14ac:dyDescent="0.2">
      <c r="A317" s="11">
        <v>190</v>
      </c>
      <c r="B317" s="20"/>
      <c r="C317" s="21"/>
      <c r="D317" s="28"/>
      <c r="E317" s="40"/>
      <c r="F317" s="22"/>
      <c r="G317" s="51"/>
      <c r="H317" s="52"/>
      <c r="I317" s="53"/>
      <c r="J317" s="39"/>
      <c r="K317" s="23"/>
      <c r="L317" s="22"/>
      <c r="M317" s="22"/>
      <c r="N317" s="60"/>
      <c r="O317" s="34">
        <f t="shared" si="12"/>
        <v>0</v>
      </c>
      <c r="P317" s="16">
        <f t="shared" si="13"/>
        <v>0</v>
      </c>
      <c r="Q317" s="35">
        <f t="shared" si="14"/>
        <v>0</v>
      </c>
      <c r="R317" s="5">
        <f t="shared" si="15"/>
        <v>0</v>
      </c>
    </row>
    <row r="318" spans="1:18" s="5" customFormat="1" ht="16.7" customHeight="1" x14ac:dyDescent="0.2">
      <c r="A318" s="11">
        <v>191</v>
      </c>
      <c r="B318" s="20"/>
      <c r="C318" s="21"/>
      <c r="D318" s="28"/>
      <c r="E318" s="40"/>
      <c r="F318" s="22"/>
      <c r="G318" s="51"/>
      <c r="H318" s="52"/>
      <c r="I318" s="53"/>
      <c r="J318" s="39"/>
      <c r="K318" s="23"/>
      <c r="L318" s="22"/>
      <c r="M318" s="22"/>
      <c r="N318" s="60"/>
      <c r="O318" s="34">
        <f t="shared" si="12"/>
        <v>0</v>
      </c>
      <c r="P318" s="16">
        <f t="shared" si="13"/>
        <v>0</v>
      </c>
      <c r="Q318" s="35">
        <f t="shared" si="14"/>
        <v>0</v>
      </c>
      <c r="R318" s="5">
        <f t="shared" si="15"/>
        <v>0</v>
      </c>
    </row>
    <row r="319" spans="1:18" s="5" customFormat="1" ht="16.7" customHeight="1" x14ac:dyDescent="0.2">
      <c r="A319" s="11">
        <v>192</v>
      </c>
      <c r="B319" s="20"/>
      <c r="C319" s="21"/>
      <c r="D319" s="28"/>
      <c r="E319" s="40"/>
      <c r="F319" s="22"/>
      <c r="G319" s="51"/>
      <c r="H319" s="52"/>
      <c r="I319" s="53"/>
      <c r="J319" s="39"/>
      <c r="K319" s="23"/>
      <c r="L319" s="22"/>
      <c r="M319" s="22"/>
      <c r="N319" s="60"/>
      <c r="O319" s="34">
        <f t="shared" si="12"/>
        <v>0</v>
      </c>
      <c r="P319" s="16">
        <f t="shared" si="13"/>
        <v>0</v>
      </c>
      <c r="Q319" s="35">
        <f t="shared" si="14"/>
        <v>0</v>
      </c>
      <c r="R319" s="5">
        <f t="shared" si="15"/>
        <v>0</v>
      </c>
    </row>
    <row r="320" spans="1:18" s="5" customFormat="1" ht="16.7" customHeight="1" x14ac:dyDescent="0.2">
      <c r="A320" s="11">
        <v>193</v>
      </c>
      <c r="B320" s="20"/>
      <c r="C320" s="21"/>
      <c r="D320" s="28"/>
      <c r="E320" s="40"/>
      <c r="F320" s="22"/>
      <c r="G320" s="51"/>
      <c r="H320" s="52"/>
      <c r="I320" s="53"/>
      <c r="J320" s="39"/>
      <c r="K320" s="23"/>
      <c r="L320" s="22"/>
      <c r="M320" s="22"/>
      <c r="N320" s="60"/>
      <c r="O320" s="34">
        <f t="shared" si="12"/>
        <v>0</v>
      </c>
      <c r="P320" s="16">
        <f t="shared" si="13"/>
        <v>0</v>
      </c>
      <c r="Q320" s="35">
        <f t="shared" si="14"/>
        <v>0</v>
      </c>
      <c r="R320" s="5">
        <f t="shared" si="15"/>
        <v>0</v>
      </c>
    </row>
    <row r="321" spans="1:18" s="5" customFormat="1" ht="16.7" customHeight="1" x14ac:dyDescent="0.2">
      <c r="A321" s="11">
        <v>194</v>
      </c>
      <c r="B321" s="20"/>
      <c r="C321" s="21"/>
      <c r="D321" s="28"/>
      <c r="E321" s="40"/>
      <c r="F321" s="22"/>
      <c r="G321" s="51"/>
      <c r="H321" s="52"/>
      <c r="I321" s="53"/>
      <c r="J321" s="39"/>
      <c r="K321" s="23"/>
      <c r="L321" s="22"/>
      <c r="M321" s="22"/>
      <c r="N321" s="60"/>
      <c r="O321" s="34">
        <f t="shared" ref="O321:O384" si="16">N321</f>
        <v>0</v>
      </c>
      <c r="P321" s="16">
        <f t="shared" ref="P321:P384" si="17">(D321*E321*N321)/1000000</f>
        <v>0</v>
      </c>
      <c r="Q321" s="35">
        <f t="shared" ref="Q321:Q384" si="18">M321</f>
        <v>0</v>
      </c>
      <c r="R321" s="5">
        <f t="shared" ref="R321:R384" si="19">F321*K321</f>
        <v>0</v>
      </c>
    </row>
    <row r="322" spans="1:18" s="5" customFormat="1" ht="16.7" customHeight="1" x14ac:dyDescent="0.2">
      <c r="A322" s="11">
        <v>195</v>
      </c>
      <c r="B322" s="20"/>
      <c r="C322" s="21"/>
      <c r="D322" s="28"/>
      <c r="E322" s="40"/>
      <c r="F322" s="22"/>
      <c r="G322" s="51"/>
      <c r="H322" s="52"/>
      <c r="I322" s="53"/>
      <c r="J322" s="39"/>
      <c r="K322" s="23"/>
      <c r="L322" s="22"/>
      <c r="M322" s="22"/>
      <c r="N322" s="60"/>
      <c r="O322" s="34">
        <f t="shared" si="16"/>
        <v>0</v>
      </c>
      <c r="P322" s="16">
        <f t="shared" si="17"/>
        <v>0</v>
      </c>
      <c r="Q322" s="35">
        <f t="shared" si="18"/>
        <v>0</v>
      </c>
      <c r="R322" s="5">
        <f t="shared" si="19"/>
        <v>0</v>
      </c>
    </row>
    <row r="323" spans="1:18" s="5" customFormat="1" ht="16.7" customHeight="1" x14ac:dyDescent="0.2">
      <c r="A323" s="11">
        <v>196</v>
      </c>
      <c r="B323" s="20"/>
      <c r="C323" s="21"/>
      <c r="D323" s="28"/>
      <c r="E323" s="40"/>
      <c r="F323" s="22"/>
      <c r="G323" s="51"/>
      <c r="H323" s="52"/>
      <c r="I323" s="53"/>
      <c r="J323" s="39"/>
      <c r="K323" s="23"/>
      <c r="L323" s="22"/>
      <c r="M323" s="22"/>
      <c r="N323" s="60"/>
      <c r="O323" s="34">
        <f t="shared" si="16"/>
        <v>0</v>
      </c>
      <c r="P323" s="16">
        <f t="shared" si="17"/>
        <v>0</v>
      </c>
      <c r="Q323" s="35">
        <f t="shared" si="18"/>
        <v>0</v>
      </c>
      <c r="R323" s="5">
        <f t="shared" si="19"/>
        <v>0</v>
      </c>
    </row>
    <row r="324" spans="1:18" s="5" customFormat="1" ht="16.7" customHeight="1" x14ac:dyDescent="0.2">
      <c r="A324" s="11">
        <v>197</v>
      </c>
      <c r="B324" s="20"/>
      <c r="C324" s="21"/>
      <c r="D324" s="28"/>
      <c r="E324" s="40"/>
      <c r="F324" s="22"/>
      <c r="G324" s="51"/>
      <c r="H324" s="52"/>
      <c r="I324" s="53"/>
      <c r="J324" s="39"/>
      <c r="K324" s="23"/>
      <c r="L324" s="22"/>
      <c r="M324" s="22"/>
      <c r="N324" s="60"/>
      <c r="O324" s="34">
        <f t="shared" si="16"/>
        <v>0</v>
      </c>
      <c r="P324" s="16">
        <f t="shared" si="17"/>
        <v>0</v>
      </c>
      <c r="Q324" s="35">
        <f t="shared" si="18"/>
        <v>0</v>
      </c>
      <c r="R324" s="5">
        <f t="shared" si="19"/>
        <v>0</v>
      </c>
    </row>
    <row r="325" spans="1:18" s="5" customFormat="1" ht="16.7" customHeight="1" x14ac:dyDescent="0.2">
      <c r="A325" s="11">
        <v>198</v>
      </c>
      <c r="B325" s="20"/>
      <c r="C325" s="21"/>
      <c r="D325" s="28"/>
      <c r="E325" s="40"/>
      <c r="F325" s="22"/>
      <c r="G325" s="51"/>
      <c r="H325" s="52"/>
      <c r="I325" s="53"/>
      <c r="J325" s="39"/>
      <c r="K325" s="23"/>
      <c r="L325" s="22"/>
      <c r="M325" s="22"/>
      <c r="N325" s="60"/>
      <c r="O325" s="34">
        <f t="shared" si="16"/>
        <v>0</v>
      </c>
      <c r="P325" s="16">
        <f t="shared" si="17"/>
        <v>0</v>
      </c>
      <c r="Q325" s="35">
        <f t="shared" si="18"/>
        <v>0</v>
      </c>
      <c r="R325" s="5">
        <f t="shared" si="19"/>
        <v>0</v>
      </c>
    </row>
    <row r="326" spans="1:18" s="5" customFormat="1" ht="16.7" customHeight="1" x14ac:dyDescent="0.2">
      <c r="A326" s="11">
        <v>199</v>
      </c>
      <c r="B326" s="20"/>
      <c r="C326" s="21"/>
      <c r="D326" s="28"/>
      <c r="E326" s="40"/>
      <c r="F326" s="22"/>
      <c r="G326" s="51"/>
      <c r="H326" s="52"/>
      <c r="I326" s="53"/>
      <c r="J326" s="39"/>
      <c r="K326" s="23"/>
      <c r="L326" s="22"/>
      <c r="M326" s="22"/>
      <c r="N326" s="60"/>
      <c r="O326" s="34">
        <f t="shared" si="16"/>
        <v>0</v>
      </c>
      <c r="P326" s="16">
        <f t="shared" si="17"/>
        <v>0</v>
      </c>
      <c r="Q326" s="35">
        <f t="shared" si="18"/>
        <v>0</v>
      </c>
      <c r="R326" s="5">
        <f t="shared" si="19"/>
        <v>0</v>
      </c>
    </row>
    <row r="327" spans="1:18" s="5" customFormat="1" ht="16.7" customHeight="1" x14ac:dyDescent="0.2">
      <c r="A327" s="11">
        <v>200</v>
      </c>
      <c r="B327" s="20"/>
      <c r="C327" s="21"/>
      <c r="D327" s="28"/>
      <c r="E327" s="40"/>
      <c r="F327" s="22"/>
      <c r="G327" s="51"/>
      <c r="H327" s="52"/>
      <c r="I327" s="53"/>
      <c r="J327" s="39"/>
      <c r="K327" s="23"/>
      <c r="L327" s="22"/>
      <c r="M327" s="22"/>
      <c r="N327" s="60"/>
      <c r="O327" s="34">
        <f t="shared" si="16"/>
        <v>0</v>
      </c>
      <c r="P327" s="16">
        <f t="shared" si="17"/>
        <v>0</v>
      </c>
      <c r="Q327" s="35">
        <f t="shared" si="18"/>
        <v>0</v>
      </c>
      <c r="R327" s="5">
        <f t="shared" si="19"/>
        <v>0</v>
      </c>
    </row>
    <row r="328" spans="1:18" s="5" customFormat="1" ht="16.7" customHeight="1" x14ac:dyDescent="0.2">
      <c r="A328" s="11">
        <v>201</v>
      </c>
      <c r="B328" s="20"/>
      <c r="C328" s="21"/>
      <c r="D328" s="28"/>
      <c r="E328" s="40"/>
      <c r="F328" s="22"/>
      <c r="G328" s="51"/>
      <c r="H328" s="52"/>
      <c r="I328" s="53"/>
      <c r="J328" s="39"/>
      <c r="K328" s="23"/>
      <c r="L328" s="22"/>
      <c r="M328" s="22"/>
      <c r="N328" s="60"/>
      <c r="O328" s="34">
        <f t="shared" si="16"/>
        <v>0</v>
      </c>
      <c r="P328" s="16">
        <f t="shared" si="17"/>
        <v>0</v>
      </c>
      <c r="Q328" s="35">
        <f t="shared" si="18"/>
        <v>0</v>
      </c>
      <c r="R328" s="5">
        <f t="shared" si="19"/>
        <v>0</v>
      </c>
    </row>
    <row r="329" spans="1:18" s="5" customFormat="1" ht="16.7" customHeight="1" x14ac:dyDescent="0.2">
      <c r="A329" s="11">
        <v>202</v>
      </c>
      <c r="B329" s="20"/>
      <c r="C329" s="21"/>
      <c r="D329" s="28"/>
      <c r="E329" s="40"/>
      <c r="F329" s="22"/>
      <c r="G329" s="51"/>
      <c r="H329" s="52"/>
      <c r="I329" s="53"/>
      <c r="J329" s="39"/>
      <c r="K329" s="23"/>
      <c r="L329" s="22"/>
      <c r="M329" s="22"/>
      <c r="N329" s="60"/>
      <c r="O329" s="34">
        <f t="shared" si="16"/>
        <v>0</v>
      </c>
      <c r="P329" s="16">
        <f t="shared" si="17"/>
        <v>0</v>
      </c>
      <c r="Q329" s="35">
        <f t="shared" si="18"/>
        <v>0</v>
      </c>
      <c r="R329" s="5">
        <f t="shared" si="19"/>
        <v>0</v>
      </c>
    </row>
    <row r="330" spans="1:18" s="5" customFormat="1" ht="16.7" customHeight="1" x14ac:dyDescent="0.2">
      <c r="A330" s="11">
        <v>203</v>
      </c>
      <c r="B330" s="20"/>
      <c r="C330" s="21"/>
      <c r="D330" s="28"/>
      <c r="E330" s="40"/>
      <c r="F330" s="22"/>
      <c r="G330" s="51"/>
      <c r="H330" s="52"/>
      <c r="I330" s="53"/>
      <c r="J330" s="39"/>
      <c r="K330" s="23"/>
      <c r="L330" s="22"/>
      <c r="M330" s="22"/>
      <c r="N330" s="60"/>
      <c r="O330" s="34">
        <f t="shared" si="16"/>
        <v>0</v>
      </c>
      <c r="P330" s="16">
        <f t="shared" si="17"/>
        <v>0</v>
      </c>
      <c r="Q330" s="35">
        <f t="shared" si="18"/>
        <v>0</v>
      </c>
      <c r="R330" s="5">
        <f t="shared" si="19"/>
        <v>0</v>
      </c>
    </row>
    <row r="331" spans="1:18" s="5" customFormat="1" ht="16.7" customHeight="1" x14ac:dyDescent="0.2">
      <c r="A331" s="11">
        <v>204</v>
      </c>
      <c r="B331" s="20"/>
      <c r="C331" s="21"/>
      <c r="D331" s="28"/>
      <c r="E331" s="40"/>
      <c r="F331" s="22"/>
      <c r="G331" s="51"/>
      <c r="H331" s="52"/>
      <c r="I331" s="53"/>
      <c r="J331" s="39"/>
      <c r="K331" s="23"/>
      <c r="L331" s="22"/>
      <c r="M331" s="22"/>
      <c r="N331" s="60"/>
      <c r="O331" s="34">
        <f t="shared" si="16"/>
        <v>0</v>
      </c>
      <c r="P331" s="16">
        <f t="shared" si="17"/>
        <v>0</v>
      </c>
      <c r="Q331" s="35">
        <f t="shared" si="18"/>
        <v>0</v>
      </c>
      <c r="R331" s="5">
        <f t="shared" si="19"/>
        <v>0</v>
      </c>
    </row>
    <row r="332" spans="1:18" s="5" customFormat="1" ht="16.7" customHeight="1" x14ac:dyDescent="0.2">
      <c r="A332" s="11">
        <v>205</v>
      </c>
      <c r="B332" s="20"/>
      <c r="C332" s="21"/>
      <c r="D332" s="28"/>
      <c r="E332" s="40"/>
      <c r="F332" s="22"/>
      <c r="G332" s="51"/>
      <c r="H332" s="52"/>
      <c r="I332" s="53"/>
      <c r="J332" s="39"/>
      <c r="K332" s="23"/>
      <c r="L332" s="22"/>
      <c r="M332" s="22"/>
      <c r="N332" s="60"/>
      <c r="O332" s="34">
        <f t="shared" si="16"/>
        <v>0</v>
      </c>
      <c r="P332" s="16">
        <f t="shared" si="17"/>
        <v>0</v>
      </c>
      <c r="Q332" s="35">
        <f t="shared" si="18"/>
        <v>0</v>
      </c>
      <c r="R332" s="5">
        <f t="shared" si="19"/>
        <v>0</v>
      </c>
    </row>
    <row r="333" spans="1:18" s="5" customFormat="1" ht="16.7" customHeight="1" x14ac:dyDescent="0.2">
      <c r="A333" s="11">
        <v>206</v>
      </c>
      <c r="B333" s="20"/>
      <c r="C333" s="21"/>
      <c r="D333" s="28"/>
      <c r="E333" s="40"/>
      <c r="F333" s="22"/>
      <c r="G333" s="51"/>
      <c r="H333" s="52"/>
      <c r="I333" s="53"/>
      <c r="J333" s="39"/>
      <c r="K333" s="23"/>
      <c r="L333" s="22"/>
      <c r="M333" s="22"/>
      <c r="N333" s="60"/>
      <c r="O333" s="34">
        <f t="shared" si="16"/>
        <v>0</v>
      </c>
      <c r="P333" s="16">
        <f t="shared" si="17"/>
        <v>0</v>
      </c>
      <c r="Q333" s="35">
        <f t="shared" si="18"/>
        <v>0</v>
      </c>
      <c r="R333" s="5">
        <f t="shared" si="19"/>
        <v>0</v>
      </c>
    </row>
    <row r="334" spans="1:18" s="5" customFormat="1" ht="16.7" customHeight="1" x14ac:dyDescent="0.2">
      <c r="A334" s="11">
        <v>207</v>
      </c>
      <c r="B334" s="20"/>
      <c r="C334" s="21"/>
      <c r="D334" s="28"/>
      <c r="E334" s="40"/>
      <c r="F334" s="22"/>
      <c r="G334" s="51"/>
      <c r="H334" s="52"/>
      <c r="I334" s="53"/>
      <c r="J334" s="39"/>
      <c r="K334" s="23"/>
      <c r="L334" s="22"/>
      <c r="M334" s="22"/>
      <c r="N334" s="60"/>
      <c r="O334" s="34">
        <f t="shared" si="16"/>
        <v>0</v>
      </c>
      <c r="P334" s="16">
        <f t="shared" si="17"/>
        <v>0</v>
      </c>
      <c r="Q334" s="35">
        <f t="shared" si="18"/>
        <v>0</v>
      </c>
      <c r="R334" s="5">
        <f t="shared" si="19"/>
        <v>0</v>
      </c>
    </row>
    <row r="335" spans="1:18" s="5" customFormat="1" ht="16.7" customHeight="1" x14ac:dyDescent="0.2">
      <c r="A335" s="11">
        <v>208</v>
      </c>
      <c r="B335" s="20"/>
      <c r="C335" s="21"/>
      <c r="D335" s="28"/>
      <c r="E335" s="40"/>
      <c r="F335" s="22"/>
      <c r="G335" s="51"/>
      <c r="H335" s="52"/>
      <c r="I335" s="53"/>
      <c r="J335" s="39"/>
      <c r="K335" s="23"/>
      <c r="L335" s="22"/>
      <c r="M335" s="22"/>
      <c r="N335" s="60"/>
      <c r="O335" s="34">
        <f t="shared" si="16"/>
        <v>0</v>
      </c>
      <c r="P335" s="16">
        <f t="shared" si="17"/>
        <v>0</v>
      </c>
      <c r="Q335" s="35">
        <f t="shared" si="18"/>
        <v>0</v>
      </c>
      <c r="R335" s="5">
        <f t="shared" si="19"/>
        <v>0</v>
      </c>
    </row>
    <row r="336" spans="1:18" s="5" customFormat="1" ht="16.7" customHeight="1" x14ac:dyDescent="0.2">
      <c r="A336" s="11">
        <v>209</v>
      </c>
      <c r="B336" s="20"/>
      <c r="C336" s="21"/>
      <c r="D336" s="28"/>
      <c r="E336" s="40"/>
      <c r="F336" s="22"/>
      <c r="G336" s="51"/>
      <c r="H336" s="52"/>
      <c r="I336" s="53"/>
      <c r="J336" s="39"/>
      <c r="K336" s="23"/>
      <c r="L336" s="22"/>
      <c r="M336" s="22"/>
      <c r="N336" s="60"/>
      <c r="O336" s="34">
        <f t="shared" si="16"/>
        <v>0</v>
      </c>
      <c r="P336" s="16">
        <f t="shared" si="17"/>
        <v>0</v>
      </c>
      <c r="Q336" s="35">
        <f t="shared" si="18"/>
        <v>0</v>
      </c>
      <c r="R336" s="5">
        <f t="shared" si="19"/>
        <v>0</v>
      </c>
    </row>
    <row r="337" spans="1:18" s="5" customFormat="1" ht="16.7" customHeight="1" x14ac:dyDescent="0.2">
      <c r="A337" s="11">
        <v>210</v>
      </c>
      <c r="B337" s="20"/>
      <c r="C337" s="21"/>
      <c r="D337" s="28"/>
      <c r="E337" s="40"/>
      <c r="F337" s="22"/>
      <c r="G337" s="51"/>
      <c r="H337" s="52"/>
      <c r="I337" s="53"/>
      <c r="J337" s="39"/>
      <c r="K337" s="23"/>
      <c r="L337" s="22"/>
      <c r="M337" s="22"/>
      <c r="N337" s="60"/>
      <c r="O337" s="34">
        <f t="shared" si="16"/>
        <v>0</v>
      </c>
      <c r="P337" s="16">
        <f t="shared" si="17"/>
        <v>0</v>
      </c>
      <c r="Q337" s="35">
        <f t="shared" si="18"/>
        <v>0</v>
      </c>
      <c r="R337" s="5">
        <f t="shared" si="19"/>
        <v>0</v>
      </c>
    </row>
    <row r="338" spans="1:18" s="5" customFormat="1" ht="16.7" customHeight="1" x14ac:dyDescent="0.2">
      <c r="A338" s="11">
        <v>211</v>
      </c>
      <c r="B338" s="20"/>
      <c r="C338" s="21"/>
      <c r="D338" s="28"/>
      <c r="E338" s="40"/>
      <c r="F338" s="22"/>
      <c r="G338" s="51"/>
      <c r="H338" s="52"/>
      <c r="I338" s="53"/>
      <c r="J338" s="39"/>
      <c r="K338" s="23"/>
      <c r="L338" s="22"/>
      <c r="M338" s="22"/>
      <c r="N338" s="60"/>
      <c r="O338" s="34">
        <f t="shared" si="16"/>
        <v>0</v>
      </c>
      <c r="P338" s="16">
        <f t="shared" si="17"/>
        <v>0</v>
      </c>
      <c r="Q338" s="35">
        <f t="shared" si="18"/>
        <v>0</v>
      </c>
      <c r="R338" s="5">
        <f t="shared" si="19"/>
        <v>0</v>
      </c>
    </row>
    <row r="339" spans="1:18" s="5" customFormat="1" ht="16.7" customHeight="1" x14ac:dyDescent="0.2">
      <c r="A339" s="11">
        <v>212</v>
      </c>
      <c r="B339" s="20"/>
      <c r="C339" s="21"/>
      <c r="D339" s="28"/>
      <c r="E339" s="40"/>
      <c r="F339" s="22"/>
      <c r="G339" s="51"/>
      <c r="H339" s="52"/>
      <c r="I339" s="53"/>
      <c r="J339" s="39"/>
      <c r="K339" s="23"/>
      <c r="L339" s="22"/>
      <c r="M339" s="22"/>
      <c r="N339" s="60"/>
      <c r="O339" s="34">
        <f t="shared" si="16"/>
        <v>0</v>
      </c>
      <c r="P339" s="16">
        <f t="shared" si="17"/>
        <v>0</v>
      </c>
      <c r="Q339" s="35">
        <f t="shared" si="18"/>
        <v>0</v>
      </c>
      <c r="R339" s="5">
        <f t="shared" si="19"/>
        <v>0</v>
      </c>
    </row>
    <row r="340" spans="1:18" s="5" customFormat="1" ht="16.7" customHeight="1" x14ac:dyDescent="0.2">
      <c r="A340" s="11">
        <v>213</v>
      </c>
      <c r="B340" s="20"/>
      <c r="C340" s="21"/>
      <c r="D340" s="28"/>
      <c r="E340" s="40"/>
      <c r="F340" s="22"/>
      <c r="G340" s="51"/>
      <c r="H340" s="52"/>
      <c r="I340" s="53"/>
      <c r="J340" s="39"/>
      <c r="K340" s="23"/>
      <c r="L340" s="22"/>
      <c r="M340" s="22"/>
      <c r="N340" s="60"/>
      <c r="O340" s="34">
        <f t="shared" si="16"/>
        <v>0</v>
      </c>
      <c r="P340" s="16">
        <f t="shared" si="17"/>
        <v>0</v>
      </c>
      <c r="Q340" s="35">
        <f t="shared" si="18"/>
        <v>0</v>
      </c>
      <c r="R340" s="5">
        <f t="shared" si="19"/>
        <v>0</v>
      </c>
    </row>
    <row r="341" spans="1:18" s="5" customFormat="1" ht="16.7" customHeight="1" x14ac:dyDescent="0.2">
      <c r="A341" s="11">
        <v>214</v>
      </c>
      <c r="B341" s="20"/>
      <c r="C341" s="21"/>
      <c r="D341" s="28"/>
      <c r="E341" s="40"/>
      <c r="F341" s="22"/>
      <c r="G341" s="51"/>
      <c r="H341" s="52"/>
      <c r="I341" s="53"/>
      <c r="J341" s="39"/>
      <c r="K341" s="23"/>
      <c r="L341" s="22"/>
      <c r="M341" s="22"/>
      <c r="N341" s="60"/>
      <c r="O341" s="34">
        <f t="shared" si="16"/>
        <v>0</v>
      </c>
      <c r="P341" s="16">
        <f t="shared" si="17"/>
        <v>0</v>
      </c>
      <c r="Q341" s="35">
        <f t="shared" si="18"/>
        <v>0</v>
      </c>
      <c r="R341" s="5">
        <f t="shared" si="19"/>
        <v>0</v>
      </c>
    </row>
    <row r="342" spans="1:18" s="5" customFormat="1" ht="16.7" customHeight="1" x14ac:dyDescent="0.2">
      <c r="A342" s="11">
        <v>215</v>
      </c>
      <c r="B342" s="20"/>
      <c r="C342" s="21"/>
      <c r="D342" s="28"/>
      <c r="E342" s="40"/>
      <c r="F342" s="22"/>
      <c r="G342" s="51"/>
      <c r="H342" s="52"/>
      <c r="I342" s="53"/>
      <c r="J342" s="39"/>
      <c r="K342" s="23"/>
      <c r="L342" s="22"/>
      <c r="M342" s="22"/>
      <c r="N342" s="60"/>
      <c r="O342" s="34">
        <f t="shared" si="16"/>
        <v>0</v>
      </c>
      <c r="P342" s="16">
        <f t="shared" si="17"/>
        <v>0</v>
      </c>
      <c r="Q342" s="35">
        <f t="shared" si="18"/>
        <v>0</v>
      </c>
      <c r="R342" s="5">
        <f t="shared" si="19"/>
        <v>0</v>
      </c>
    </row>
    <row r="343" spans="1:18" s="5" customFormat="1" ht="16.7" customHeight="1" x14ac:dyDescent="0.2">
      <c r="A343" s="11">
        <v>216</v>
      </c>
      <c r="B343" s="20"/>
      <c r="C343" s="21"/>
      <c r="D343" s="28"/>
      <c r="E343" s="40"/>
      <c r="F343" s="22"/>
      <c r="G343" s="51"/>
      <c r="H343" s="52"/>
      <c r="I343" s="53"/>
      <c r="J343" s="39"/>
      <c r="K343" s="23"/>
      <c r="L343" s="22"/>
      <c r="M343" s="22"/>
      <c r="N343" s="60"/>
      <c r="O343" s="34">
        <f t="shared" si="16"/>
        <v>0</v>
      </c>
      <c r="P343" s="16">
        <f t="shared" si="17"/>
        <v>0</v>
      </c>
      <c r="Q343" s="35">
        <f t="shared" si="18"/>
        <v>0</v>
      </c>
      <c r="R343" s="5">
        <f t="shared" si="19"/>
        <v>0</v>
      </c>
    </row>
    <row r="344" spans="1:18" s="5" customFormat="1" ht="16.7" customHeight="1" x14ac:dyDescent="0.2">
      <c r="A344" s="11">
        <v>217</v>
      </c>
      <c r="B344" s="20"/>
      <c r="C344" s="21"/>
      <c r="D344" s="28"/>
      <c r="E344" s="40"/>
      <c r="F344" s="22"/>
      <c r="G344" s="51"/>
      <c r="H344" s="52"/>
      <c r="I344" s="53"/>
      <c r="J344" s="39"/>
      <c r="K344" s="23"/>
      <c r="L344" s="22"/>
      <c r="M344" s="22"/>
      <c r="N344" s="60"/>
      <c r="O344" s="34">
        <f t="shared" si="16"/>
        <v>0</v>
      </c>
      <c r="P344" s="16">
        <f t="shared" si="17"/>
        <v>0</v>
      </c>
      <c r="Q344" s="35">
        <f t="shared" si="18"/>
        <v>0</v>
      </c>
      <c r="R344" s="5">
        <f t="shared" si="19"/>
        <v>0</v>
      </c>
    </row>
    <row r="345" spans="1:18" s="5" customFormat="1" ht="16.7" customHeight="1" x14ac:dyDescent="0.2">
      <c r="A345" s="11">
        <v>218</v>
      </c>
      <c r="B345" s="20"/>
      <c r="C345" s="21"/>
      <c r="D345" s="28"/>
      <c r="E345" s="40"/>
      <c r="F345" s="22"/>
      <c r="G345" s="51"/>
      <c r="H345" s="52"/>
      <c r="I345" s="53"/>
      <c r="J345" s="39"/>
      <c r="K345" s="23"/>
      <c r="L345" s="22"/>
      <c r="M345" s="22"/>
      <c r="N345" s="60"/>
      <c r="O345" s="34">
        <f t="shared" si="16"/>
        <v>0</v>
      </c>
      <c r="P345" s="16">
        <f t="shared" si="17"/>
        <v>0</v>
      </c>
      <c r="Q345" s="35">
        <f t="shared" si="18"/>
        <v>0</v>
      </c>
      <c r="R345" s="5">
        <f t="shared" si="19"/>
        <v>0</v>
      </c>
    </row>
    <row r="346" spans="1:18" s="5" customFormat="1" ht="16.7" customHeight="1" x14ac:dyDescent="0.2">
      <c r="A346" s="11">
        <v>219</v>
      </c>
      <c r="B346" s="20"/>
      <c r="C346" s="21"/>
      <c r="D346" s="28"/>
      <c r="E346" s="40"/>
      <c r="F346" s="22"/>
      <c r="G346" s="51"/>
      <c r="H346" s="52"/>
      <c r="I346" s="53"/>
      <c r="J346" s="39"/>
      <c r="K346" s="23"/>
      <c r="L346" s="22"/>
      <c r="M346" s="22"/>
      <c r="N346" s="60"/>
      <c r="O346" s="34">
        <f t="shared" si="16"/>
        <v>0</v>
      </c>
      <c r="P346" s="16">
        <f t="shared" si="17"/>
        <v>0</v>
      </c>
      <c r="Q346" s="35">
        <f t="shared" si="18"/>
        <v>0</v>
      </c>
      <c r="R346" s="5">
        <f t="shared" si="19"/>
        <v>0</v>
      </c>
    </row>
    <row r="347" spans="1:18" s="5" customFormat="1" ht="16.7" customHeight="1" x14ac:dyDescent="0.2">
      <c r="A347" s="11">
        <v>220</v>
      </c>
      <c r="B347" s="20"/>
      <c r="C347" s="21"/>
      <c r="D347" s="28"/>
      <c r="E347" s="40"/>
      <c r="F347" s="22"/>
      <c r="G347" s="51"/>
      <c r="H347" s="52"/>
      <c r="I347" s="53"/>
      <c r="J347" s="39"/>
      <c r="K347" s="23"/>
      <c r="L347" s="22"/>
      <c r="M347" s="22"/>
      <c r="N347" s="60"/>
      <c r="O347" s="34">
        <f t="shared" si="16"/>
        <v>0</v>
      </c>
      <c r="P347" s="16">
        <f t="shared" si="17"/>
        <v>0</v>
      </c>
      <c r="Q347" s="35">
        <f t="shared" si="18"/>
        <v>0</v>
      </c>
      <c r="R347" s="5">
        <f t="shared" si="19"/>
        <v>0</v>
      </c>
    </row>
    <row r="348" spans="1:18" s="5" customFormat="1" ht="16.7" customHeight="1" x14ac:dyDescent="0.2">
      <c r="A348" s="11">
        <v>221</v>
      </c>
      <c r="B348" s="20"/>
      <c r="C348" s="21"/>
      <c r="D348" s="28"/>
      <c r="E348" s="40"/>
      <c r="F348" s="22"/>
      <c r="G348" s="51"/>
      <c r="H348" s="52"/>
      <c r="I348" s="53"/>
      <c r="J348" s="39"/>
      <c r="K348" s="23"/>
      <c r="L348" s="22"/>
      <c r="M348" s="22"/>
      <c r="N348" s="60"/>
      <c r="O348" s="34">
        <f t="shared" si="16"/>
        <v>0</v>
      </c>
      <c r="P348" s="16">
        <f t="shared" si="17"/>
        <v>0</v>
      </c>
      <c r="Q348" s="35">
        <f t="shared" si="18"/>
        <v>0</v>
      </c>
      <c r="R348" s="5">
        <f t="shared" si="19"/>
        <v>0</v>
      </c>
    </row>
    <row r="349" spans="1:18" s="5" customFormat="1" ht="16.7" customHeight="1" x14ac:dyDescent="0.2">
      <c r="A349" s="11">
        <v>222</v>
      </c>
      <c r="B349" s="20"/>
      <c r="C349" s="21"/>
      <c r="D349" s="28"/>
      <c r="E349" s="40"/>
      <c r="F349" s="22"/>
      <c r="G349" s="51"/>
      <c r="H349" s="52"/>
      <c r="I349" s="53"/>
      <c r="J349" s="39"/>
      <c r="K349" s="23"/>
      <c r="L349" s="22"/>
      <c r="M349" s="22"/>
      <c r="N349" s="60"/>
      <c r="O349" s="34">
        <f t="shared" si="16"/>
        <v>0</v>
      </c>
      <c r="P349" s="16">
        <f t="shared" si="17"/>
        <v>0</v>
      </c>
      <c r="Q349" s="35">
        <f t="shared" si="18"/>
        <v>0</v>
      </c>
      <c r="R349" s="5">
        <f t="shared" si="19"/>
        <v>0</v>
      </c>
    </row>
    <row r="350" spans="1:18" s="5" customFormat="1" ht="16.7" customHeight="1" x14ac:dyDescent="0.2">
      <c r="A350" s="11">
        <v>223</v>
      </c>
      <c r="B350" s="20"/>
      <c r="C350" s="21"/>
      <c r="D350" s="28"/>
      <c r="E350" s="40"/>
      <c r="F350" s="22"/>
      <c r="G350" s="51"/>
      <c r="H350" s="52"/>
      <c r="I350" s="53"/>
      <c r="J350" s="39"/>
      <c r="K350" s="23"/>
      <c r="L350" s="22"/>
      <c r="M350" s="22"/>
      <c r="N350" s="60"/>
      <c r="O350" s="34">
        <f t="shared" si="16"/>
        <v>0</v>
      </c>
      <c r="P350" s="16">
        <f t="shared" si="17"/>
        <v>0</v>
      </c>
      <c r="Q350" s="35">
        <f t="shared" si="18"/>
        <v>0</v>
      </c>
      <c r="R350" s="5">
        <f t="shared" si="19"/>
        <v>0</v>
      </c>
    </row>
    <row r="351" spans="1:18" s="5" customFormat="1" ht="16.7" customHeight="1" x14ac:dyDescent="0.2">
      <c r="A351" s="11">
        <v>224</v>
      </c>
      <c r="B351" s="20"/>
      <c r="C351" s="21"/>
      <c r="D351" s="28"/>
      <c r="E351" s="40"/>
      <c r="F351" s="22"/>
      <c r="G351" s="51"/>
      <c r="H351" s="52"/>
      <c r="I351" s="53"/>
      <c r="J351" s="39"/>
      <c r="K351" s="23"/>
      <c r="L351" s="22"/>
      <c r="M351" s="22"/>
      <c r="N351" s="60"/>
      <c r="O351" s="34">
        <f t="shared" si="16"/>
        <v>0</v>
      </c>
      <c r="P351" s="16">
        <f t="shared" si="17"/>
        <v>0</v>
      </c>
      <c r="Q351" s="35">
        <f t="shared" si="18"/>
        <v>0</v>
      </c>
      <c r="R351" s="5">
        <f t="shared" si="19"/>
        <v>0</v>
      </c>
    </row>
    <row r="352" spans="1:18" s="5" customFormat="1" ht="16.7" customHeight="1" x14ac:dyDescent="0.2">
      <c r="A352" s="11">
        <v>225</v>
      </c>
      <c r="B352" s="20"/>
      <c r="C352" s="21"/>
      <c r="D352" s="28"/>
      <c r="E352" s="40"/>
      <c r="F352" s="22"/>
      <c r="G352" s="51"/>
      <c r="H352" s="52"/>
      <c r="I352" s="53"/>
      <c r="J352" s="39"/>
      <c r="K352" s="23"/>
      <c r="L352" s="22"/>
      <c r="M352" s="22"/>
      <c r="N352" s="60"/>
      <c r="O352" s="34">
        <f t="shared" si="16"/>
        <v>0</v>
      </c>
      <c r="P352" s="16">
        <f t="shared" si="17"/>
        <v>0</v>
      </c>
      <c r="Q352" s="35">
        <f t="shared" si="18"/>
        <v>0</v>
      </c>
      <c r="R352" s="5">
        <f t="shared" si="19"/>
        <v>0</v>
      </c>
    </row>
    <row r="353" spans="1:18" s="5" customFormat="1" ht="16.7" customHeight="1" x14ac:dyDescent="0.2">
      <c r="A353" s="11">
        <v>226</v>
      </c>
      <c r="B353" s="20"/>
      <c r="C353" s="21"/>
      <c r="D353" s="28"/>
      <c r="E353" s="40"/>
      <c r="F353" s="22"/>
      <c r="G353" s="51"/>
      <c r="H353" s="52"/>
      <c r="I353" s="53"/>
      <c r="J353" s="39"/>
      <c r="K353" s="23"/>
      <c r="L353" s="22"/>
      <c r="M353" s="22"/>
      <c r="N353" s="60"/>
      <c r="O353" s="34">
        <f t="shared" si="16"/>
        <v>0</v>
      </c>
      <c r="P353" s="16">
        <f t="shared" si="17"/>
        <v>0</v>
      </c>
      <c r="Q353" s="35">
        <f t="shared" si="18"/>
        <v>0</v>
      </c>
      <c r="R353" s="5">
        <f t="shared" si="19"/>
        <v>0</v>
      </c>
    </row>
    <row r="354" spans="1:18" s="5" customFormat="1" ht="16.7" customHeight="1" x14ac:dyDescent="0.2">
      <c r="A354" s="11">
        <v>227</v>
      </c>
      <c r="B354" s="20"/>
      <c r="C354" s="21"/>
      <c r="D354" s="28"/>
      <c r="E354" s="40"/>
      <c r="F354" s="22"/>
      <c r="G354" s="51"/>
      <c r="H354" s="52"/>
      <c r="I354" s="53"/>
      <c r="J354" s="39"/>
      <c r="K354" s="23"/>
      <c r="L354" s="22"/>
      <c r="M354" s="22"/>
      <c r="N354" s="60"/>
      <c r="O354" s="34">
        <f t="shared" si="16"/>
        <v>0</v>
      </c>
      <c r="P354" s="16">
        <f t="shared" si="17"/>
        <v>0</v>
      </c>
      <c r="Q354" s="35">
        <f t="shared" si="18"/>
        <v>0</v>
      </c>
      <c r="R354" s="5">
        <f t="shared" si="19"/>
        <v>0</v>
      </c>
    </row>
    <row r="355" spans="1:18" s="5" customFormat="1" ht="16.7" customHeight="1" x14ac:dyDescent="0.2">
      <c r="A355" s="11">
        <v>228</v>
      </c>
      <c r="B355" s="20"/>
      <c r="C355" s="21"/>
      <c r="D355" s="28"/>
      <c r="E355" s="40"/>
      <c r="F355" s="22"/>
      <c r="G355" s="51"/>
      <c r="H355" s="52"/>
      <c r="I355" s="53"/>
      <c r="J355" s="39"/>
      <c r="K355" s="23"/>
      <c r="L355" s="22"/>
      <c r="M355" s="22"/>
      <c r="N355" s="60"/>
      <c r="O355" s="34">
        <f t="shared" si="16"/>
        <v>0</v>
      </c>
      <c r="P355" s="16">
        <f t="shared" si="17"/>
        <v>0</v>
      </c>
      <c r="Q355" s="35">
        <f t="shared" si="18"/>
        <v>0</v>
      </c>
      <c r="R355" s="5">
        <f t="shared" si="19"/>
        <v>0</v>
      </c>
    </row>
    <row r="356" spans="1:18" s="5" customFormat="1" ht="16.7" customHeight="1" x14ac:dyDescent="0.2">
      <c r="A356" s="11">
        <v>229</v>
      </c>
      <c r="B356" s="20"/>
      <c r="C356" s="21"/>
      <c r="D356" s="28"/>
      <c r="E356" s="40"/>
      <c r="F356" s="22"/>
      <c r="G356" s="51"/>
      <c r="H356" s="52"/>
      <c r="I356" s="53"/>
      <c r="J356" s="39"/>
      <c r="K356" s="23"/>
      <c r="L356" s="22"/>
      <c r="M356" s="22"/>
      <c r="N356" s="60"/>
      <c r="O356" s="34">
        <f t="shared" si="16"/>
        <v>0</v>
      </c>
      <c r="P356" s="16">
        <f t="shared" si="17"/>
        <v>0</v>
      </c>
      <c r="Q356" s="35">
        <f t="shared" si="18"/>
        <v>0</v>
      </c>
      <c r="R356" s="5">
        <f t="shared" si="19"/>
        <v>0</v>
      </c>
    </row>
    <row r="357" spans="1:18" s="5" customFormat="1" ht="16.7" customHeight="1" x14ac:dyDescent="0.2">
      <c r="A357" s="11">
        <v>230</v>
      </c>
      <c r="B357" s="20"/>
      <c r="C357" s="21"/>
      <c r="D357" s="28"/>
      <c r="E357" s="40"/>
      <c r="F357" s="22"/>
      <c r="G357" s="51"/>
      <c r="H357" s="52"/>
      <c r="I357" s="53"/>
      <c r="J357" s="39"/>
      <c r="K357" s="23"/>
      <c r="L357" s="22"/>
      <c r="M357" s="22"/>
      <c r="N357" s="60"/>
      <c r="O357" s="34">
        <f t="shared" si="16"/>
        <v>0</v>
      </c>
      <c r="P357" s="16">
        <f t="shared" si="17"/>
        <v>0</v>
      </c>
      <c r="Q357" s="35">
        <f t="shared" si="18"/>
        <v>0</v>
      </c>
      <c r="R357" s="5">
        <f t="shared" si="19"/>
        <v>0</v>
      </c>
    </row>
    <row r="358" spans="1:18" s="5" customFormat="1" ht="16.7" customHeight="1" x14ac:dyDescent="0.2">
      <c r="A358" s="11">
        <v>231</v>
      </c>
      <c r="B358" s="20"/>
      <c r="C358" s="21"/>
      <c r="D358" s="28"/>
      <c r="E358" s="40"/>
      <c r="F358" s="22"/>
      <c r="G358" s="51"/>
      <c r="H358" s="52"/>
      <c r="I358" s="53"/>
      <c r="J358" s="39"/>
      <c r="K358" s="23"/>
      <c r="L358" s="22"/>
      <c r="M358" s="22"/>
      <c r="N358" s="60"/>
      <c r="O358" s="34">
        <f t="shared" si="16"/>
        <v>0</v>
      </c>
      <c r="P358" s="16">
        <f t="shared" si="17"/>
        <v>0</v>
      </c>
      <c r="Q358" s="35">
        <f t="shared" si="18"/>
        <v>0</v>
      </c>
      <c r="R358" s="5">
        <f t="shared" si="19"/>
        <v>0</v>
      </c>
    </row>
    <row r="359" spans="1:18" s="5" customFormat="1" ht="16.7" customHeight="1" x14ac:dyDescent="0.2">
      <c r="A359" s="11">
        <v>232</v>
      </c>
      <c r="B359" s="20"/>
      <c r="C359" s="21"/>
      <c r="D359" s="28"/>
      <c r="E359" s="40"/>
      <c r="F359" s="22"/>
      <c r="G359" s="51"/>
      <c r="H359" s="52"/>
      <c r="I359" s="53"/>
      <c r="J359" s="39"/>
      <c r="K359" s="23"/>
      <c r="L359" s="22"/>
      <c r="M359" s="22"/>
      <c r="N359" s="60"/>
      <c r="O359" s="34">
        <f t="shared" si="16"/>
        <v>0</v>
      </c>
      <c r="P359" s="16">
        <f t="shared" si="17"/>
        <v>0</v>
      </c>
      <c r="Q359" s="35">
        <f t="shared" si="18"/>
        <v>0</v>
      </c>
      <c r="R359" s="5">
        <f t="shared" si="19"/>
        <v>0</v>
      </c>
    </row>
    <row r="360" spans="1:18" s="5" customFormat="1" ht="16.7" customHeight="1" x14ac:dyDescent="0.2">
      <c r="A360" s="11">
        <v>233</v>
      </c>
      <c r="B360" s="20"/>
      <c r="C360" s="21"/>
      <c r="D360" s="28"/>
      <c r="E360" s="40"/>
      <c r="F360" s="22"/>
      <c r="G360" s="51"/>
      <c r="H360" s="52"/>
      <c r="I360" s="53"/>
      <c r="J360" s="39"/>
      <c r="K360" s="23"/>
      <c r="L360" s="22"/>
      <c r="M360" s="22"/>
      <c r="N360" s="60"/>
      <c r="O360" s="34">
        <f t="shared" si="16"/>
        <v>0</v>
      </c>
      <c r="P360" s="16">
        <f t="shared" si="17"/>
        <v>0</v>
      </c>
      <c r="Q360" s="35">
        <f t="shared" si="18"/>
        <v>0</v>
      </c>
      <c r="R360" s="5">
        <f t="shared" si="19"/>
        <v>0</v>
      </c>
    </row>
    <row r="361" spans="1:18" s="5" customFormat="1" ht="16.7" customHeight="1" x14ac:dyDescent="0.2">
      <c r="A361" s="11">
        <v>234</v>
      </c>
      <c r="B361" s="20"/>
      <c r="C361" s="21"/>
      <c r="D361" s="28"/>
      <c r="E361" s="40"/>
      <c r="F361" s="22"/>
      <c r="G361" s="51"/>
      <c r="H361" s="52"/>
      <c r="I361" s="53"/>
      <c r="J361" s="39"/>
      <c r="K361" s="23"/>
      <c r="L361" s="22"/>
      <c r="M361" s="22"/>
      <c r="N361" s="60"/>
      <c r="O361" s="34">
        <f t="shared" si="16"/>
        <v>0</v>
      </c>
      <c r="P361" s="16">
        <f t="shared" si="17"/>
        <v>0</v>
      </c>
      <c r="Q361" s="35">
        <f t="shared" si="18"/>
        <v>0</v>
      </c>
      <c r="R361" s="5">
        <f t="shared" si="19"/>
        <v>0</v>
      </c>
    </row>
    <row r="362" spans="1:18" s="5" customFormat="1" ht="16.7" customHeight="1" x14ac:dyDescent="0.2">
      <c r="A362" s="11">
        <v>235</v>
      </c>
      <c r="B362" s="20"/>
      <c r="C362" s="21"/>
      <c r="D362" s="28"/>
      <c r="E362" s="40"/>
      <c r="F362" s="22"/>
      <c r="G362" s="51"/>
      <c r="H362" s="52"/>
      <c r="I362" s="53"/>
      <c r="J362" s="39"/>
      <c r="K362" s="23"/>
      <c r="L362" s="22"/>
      <c r="M362" s="22"/>
      <c r="N362" s="60"/>
      <c r="O362" s="34">
        <f t="shared" si="16"/>
        <v>0</v>
      </c>
      <c r="P362" s="16">
        <f t="shared" si="17"/>
        <v>0</v>
      </c>
      <c r="Q362" s="35">
        <f t="shared" si="18"/>
        <v>0</v>
      </c>
      <c r="R362" s="5">
        <f t="shared" si="19"/>
        <v>0</v>
      </c>
    </row>
    <row r="363" spans="1:18" s="5" customFormat="1" ht="16.7" customHeight="1" x14ac:dyDescent="0.2">
      <c r="A363" s="11">
        <v>236</v>
      </c>
      <c r="B363" s="20"/>
      <c r="C363" s="21"/>
      <c r="D363" s="28"/>
      <c r="E363" s="40"/>
      <c r="F363" s="22"/>
      <c r="G363" s="51"/>
      <c r="H363" s="52"/>
      <c r="I363" s="53"/>
      <c r="J363" s="39"/>
      <c r="K363" s="23"/>
      <c r="L363" s="22"/>
      <c r="M363" s="22"/>
      <c r="N363" s="60"/>
      <c r="O363" s="34">
        <f t="shared" si="16"/>
        <v>0</v>
      </c>
      <c r="P363" s="16">
        <f t="shared" si="17"/>
        <v>0</v>
      </c>
      <c r="Q363" s="35">
        <f t="shared" si="18"/>
        <v>0</v>
      </c>
      <c r="R363" s="5">
        <f t="shared" si="19"/>
        <v>0</v>
      </c>
    </row>
    <row r="364" spans="1:18" s="5" customFormat="1" ht="16.7" customHeight="1" x14ac:dyDescent="0.2">
      <c r="A364" s="11">
        <v>237</v>
      </c>
      <c r="B364" s="20"/>
      <c r="C364" s="21"/>
      <c r="D364" s="28"/>
      <c r="E364" s="40"/>
      <c r="F364" s="22"/>
      <c r="G364" s="51"/>
      <c r="H364" s="52"/>
      <c r="I364" s="53"/>
      <c r="J364" s="39"/>
      <c r="K364" s="23"/>
      <c r="L364" s="22"/>
      <c r="M364" s="22"/>
      <c r="N364" s="60"/>
      <c r="O364" s="34">
        <f t="shared" si="16"/>
        <v>0</v>
      </c>
      <c r="P364" s="16">
        <f t="shared" si="17"/>
        <v>0</v>
      </c>
      <c r="Q364" s="35">
        <f t="shared" si="18"/>
        <v>0</v>
      </c>
      <c r="R364" s="5">
        <f t="shared" si="19"/>
        <v>0</v>
      </c>
    </row>
    <row r="365" spans="1:18" s="5" customFormat="1" ht="16.7" customHeight="1" x14ac:dyDescent="0.2">
      <c r="A365" s="11">
        <v>238</v>
      </c>
      <c r="B365" s="20"/>
      <c r="C365" s="21"/>
      <c r="D365" s="28"/>
      <c r="E365" s="40"/>
      <c r="F365" s="22"/>
      <c r="G365" s="51"/>
      <c r="H365" s="52"/>
      <c r="I365" s="53"/>
      <c r="J365" s="39"/>
      <c r="K365" s="23"/>
      <c r="L365" s="22"/>
      <c r="M365" s="22"/>
      <c r="N365" s="60"/>
      <c r="O365" s="34">
        <f t="shared" si="16"/>
        <v>0</v>
      </c>
      <c r="P365" s="16">
        <f t="shared" si="17"/>
        <v>0</v>
      </c>
      <c r="Q365" s="35">
        <f t="shared" si="18"/>
        <v>0</v>
      </c>
      <c r="R365" s="5">
        <f t="shared" si="19"/>
        <v>0</v>
      </c>
    </row>
    <row r="366" spans="1:18" s="5" customFormat="1" ht="16.7" customHeight="1" x14ac:dyDescent="0.2">
      <c r="A366" s="11">
        <v>239</v>
      </c>
      <c r="B366" s="20"/>
      <c r="C366" s="21"/>
      <c r="D366" s="28"/>
      <c r="E366" s="40"/>
      <c r="F366" s="22"/>
      <c r="G366" s="51"/>
      <c r="H366" s="52"/>
      <c r="I366" s="53"/>
      <c r="J366" s="39"/>
      <c r="K366" s="23"/>
      <c r="L366" s="22"/>
      <c r="M366" s="22"/>
      <c r="N366" s="60"/>
      <c r="O366" s="34">
        <f t="shared" si="16"/>
        <v>0</v>
      </c>
      <c r="P366" s="16">
        <f t="shared" si="17"/>
        <v>0</v>
      </c>
      <c r="Q366" s="35">
        <f t="shared" si="18"/>
        <v>0</v>
      </c>
      <c r="R366" s="5">
        <f t="shared" si="19"/>
        <v>0</v>
      </c>
    </row>
    <row r="367" spans="1:18" s="5" customFormat="1" ht="16.7" customHeight="1" x14ac:dyDescent="0.2">
      <c r="A367" s="11">
        <v>240</v>
      </c>
      <c r="B367" s="20"/>
      <c r="C367" s="21"/>
      <c r="D367" s="28"/>
      <c r="E367" s="40"/>
      <c r="F367" s="22"/>
      <c r="G367" s="51"/>
      <c r="H367" s="52"/>
      <c r="I367" s="53"/>
      <c r="J367" s="39"/>
      <c r="K367" s="23"/>
      <c r="L367" s="22"/>
      <c r="M367" s="22"/>
      <c r="N367" s="60"/>
      <c r="O367" s="34">
        <f t="shared" si="16"/>
        <v>0</v>
      </c>
      <c r="P367" s="16">
        <f t="shared" si="17"/>
        <v>0</v>
      </c>
      <c r="Q367" s="35">
        <f t="shared" si="18"/>
        <v>0</v>
      </c>
      <c r="R367" s="5">
        <f t="shared" si="19"/>
        <v>0</v>
      </c>
    </row>
    <row r="368" spans="1:18" s="5" customFormat="1" ht="16.7" customHeight="1" x14ac:dyDescent="0.2">
      <c r="A368" s="11">
        <v>241</v>
      </c>
      <c r="B368" s="20"/>
      <c r="C368" s="21"/>
      <c r="D368" s="28"/>
      <c r="E368" s="40"/>
      <c r="F368" s="22"/>
      <c r="G368" s="51"/>
      <c r="H368" s="52"/>
      <c r="I368" s="53"/>
      <c r="J368" s="39"/>
      <c r="K368" s="23"/>
      <c r="L368" s="22"/>
      <c r="M368" s="22"/>
      <c r="N368" s="60"/>
      <c r="O368" s="34">
        <f t="shared" si="16"/>
        <v>0</v>
      </c>
      <c r="P368" s="16">
        <f t="shared" si="17"/>
        <v>0</v>
      </c>
      <c r="Q368" s="35">
        <f t="shared" si="18"/>
        <v>0</v>
      </c>
      <c r="R368" s="5">
        <f t="shared" si="19"/>
        <v>0</v>
      </c>
    </row>
    <row r="369" spans="1:18" s="5" customFormat="1" ht="16.7" customHeight="1" x14ac:dyDescent="0.2">
      <c r="A369" s="11">
        <v>242</v>
      </c>
      <c r="B369" s="20"/>
      <c r="C369" s="21"/>
      <c r="D369" s="28"/>
      <c r="E369" s="40"/>
      <c r="F369" s="22"/>
      <c r="G369" s="51"/>
      <c r="H369" s="52"/>
      <c r="I369" s="53"/>
      <c r="J369" s="39"/>
      <c r="K369" s="23"/>
      <c r="L369" s="22"/>
      <c r="M369" s="22"/>
      <c r="N369" s="60"/>
      <c r="O369" s="34">
        <f t="shared" si="16"/>
        <v>0</v>
      </c>
      <c r="P369" s="16">
        <f t="shared" si="17"/>
        <v>0</v>
      </c>
      <c r="Q369" s="35">
        <f t="shared" si="18"/>
        <v>0</v>
      </c>
      <c r="R369" s="5">
        <f t="shared" si="19"/>
        <v>0</v>
      </c>
    </row>
    <row r="370" spans="1:18" s="5" customFormat="1" ht="16.7" customHeight="1" x14ac:dyDescent="0.2">
      <c r="A370" s="11">
        <v>243</v>
      </c>
      <c r="B370" s="20"/>
      <c r="C370" s="21"/>
      <c r="D370" s="28"/>
      <c r="E370" s="40"/>
      <c r="F370" s="22"/>
      <c r="G370" s="51"/>
      <c r="H370" s="52"/>
      <c r="I370" s="53"/>
      <c r="J370" s="39"/>
      <c r="K370" s="23"/>
      <c r="L370" s="22"/>
      <c r="M370" s="22"/>
      <c r="N370" s="60"/>
      <c r="O370" s="34">
        <f t="shared" si="16"/>
        <v>0</v>
      </c>
      <c r="P370" s="16">
        <f t="shared" si="17"/>
        <v>0</v>
      </c>
      <c r="Q370" s="35">
        <f t="shared" si="18"/>
        <v>0</v>
      </c>
      <c r="R370" s="5">
        <f t="shared" si="19"/>
        <v>0</v>
      </c>
    </row>
    <row r="371" spans="1:18" s="5" customFormat="1" ht="16.7" customHeight="1" x14ac:dyDescent="0.2">
      <c r="A371" s="11">
        <v>244</v>
      </c>
      <c r="B371" s="20"/>
      <c r="C371" s="21"/>
      <c r="D371" s="28"/>
      <c r="E371" s="40"/>
      <c r="F371" s="22"/>
      <c r="G371" s="51"/>
      <c r="H371" s="52"/>
      <c r="I371" s="53"/>
      <c r="J371" s="39"/>
      <c r="K371" s="23"/>
      <c r="L371" s="22"/>
      <c r="M371" s="22"/>
      <c r="N371" s="60"/>
      <c r="O371" s="34">
        <f t="shared" si="16"/>
        <v>0</v>
      </c>
      <c r="P371" s="16">
        <f t="shared" si="17"/>
        <v>0</v>
      </c>
      <c r="Q371" s="35">
        <f t="shared" si="18"/>
        <v>0</v>
      </c>
      <c r="R371" s="5">
        <f t="shared" si="19"/>
        <v>0</v>
      </c>
    </row>
    <row r="372" spans="1:18" s="5" customFormat="1" ht="16.7" customHeight="1" x14ac:dyDescent="0.2">
      <c r="A372" s="11">
        <v>245</v>
      </c>
      <c r="B372" s="20"/>
      <c r="C372" s="21"/>
      <c r="D372" s="28"/>
      <c r="E372" s="40"/>
      <c r="F372" s="22"/>
      <c r="G372" s="51"/>
      <c r="H372" s="52"/>
      <c r="I372" s="53"/>
      <c r="J372" s="39"/>
      <c r="K372" s="23"/>
      <c r="L372" s="22"/>
      <c r="M372" s="22"/>
      <c r="N372" s="60"/>
      <c r="O372" s="34">
        <f t="shared" si="16"/>
        <v>0</v>
      </c>
      <c r="P372" s="16">
        <f t="shared" si="17"/>
        <v>0</v>
      </c>
      <c r="Q372" s="35">
        <f t="shared" si="18"/>
        <v>0</v>
      </c>
      <c r="R372" s="5">
        <f t="shared" si="19"/>
        <v>0</v>
      </c>
    </row>
    <row r="373" spans="1:18" s="5" customFormat="1" ht="16.7" customHeight="1" x14ac:dyDescent="0.2">
      <c r="A373" s="11">
        <v>246</v>
      </c>
      <c r="B373" s="20"/>
      <c r="C373" s="21"/>
      <c r="D373" s="28"/>
      <c r="E373" s="40"/>
      <c r="F373" s="22"/>
      <c r="G373" s="51"/>
      <c r="H373" s="52"/>
      <c r="I373" s="53"/>
      <c r="J373" s="39"/>
      <c r="K373" s="23"/>
      <c r="L373" s="22"/>
      <c r="M373" s="22"/>
      <c r="N373" s="60"/>
      <c r="O373" s="34">
        <f t="shared" si="16"/>
        <v>0</v>
      </c>
      <c r="P373" s="16">
        <f t="shared" si="17"/>
        <v>0</v>
      </c>
      <c r="Q373" s="35">
        <f t="shared" si="18"/>
        <v>0</v>
      </c>
      <c r="R373" s="5">
        <f t="shared" si="19"/>
        <v>0</v>
      </c>
    </row>
    <row r="374" spans="1:18" s="5" customFormat="1" ht="16.7" customHeight="1" x14ac:dyDescent="0.2">
      <c r="A374" s="11">
        <v>247</v>
      </c>
      <c r="B374" s="20"/>
      <c r="C374" s="21"/>
      <c r="D374" s="28"/>
      <c r="E374" s="40"/>
      <c r="F374" s="22"/>
      <c r="G374" s="51"/>
      <c r="H374" s="52"/>
      <c r="I374" s="53"/>
      <c r="J374" s="39"/>
      <c r="K374" s="23"/>
      <c r="L374" s="22"/>
      <c r="M374" s="22"/>
      <c r="N374" s="60"/>
      <c r="O374" s="34">
        <f t="shared" si="16"/>
        <v>0</v>
      </c>
      <c r="P374" s="16">
        <f t="shared" si="17"/>
        <v>0</v>
      </c>
      <c r="Q374" s="35">
        <f t="shared" si="18"/>
        <v>0</v>
      </c>
      <c r="R374" s="5">
        <f t="shared" si="19"/>
        <v>0</v>
      </c>
    </row>
    <row r="375" spans="1:18" s="5" customFormat="1" ht="16.7" customHeight="1" x14ac:dyDescent="0.2">
      <c r="A375" s="11">
        <v>248</v>
      </c>
      <c r="B375" s="20"/>
      <c r="C375" s="21"/>
      <c r="D375" s="28"/>
      <c r="E375" s="40"/>
      <c r="F375" s="22"/>
      <c r="G375" s="51"/>
      <c r="H375" s="52"/>
      <c r="I375" s="53"/>
      <c r="J375" s="39"/>
      <c r="K375" s="23"/>
      <c r="L375" s="22"/>
      <c r="M375" s="22"/>
      <c r="N375" s="60"/>
      <c r="O375" s="34">
        <f t="shared" si="16"/>
        <v>0</v>
      </c>
      <c r="P375" s="16">
        <f t="shared" si="17"/>
        <v>0</v>
      </c>
      <c r="Q375" s="35">
        <f t="shared" si="18"/>
        <v>0</v>
      </c>
      <c r="R375" s="5">
        <f t="shared" si="19"/>
        <v>0</v>
      </c>
    </row>
    <row r="376" spans="1:18" s="5" customFormat="1" ht="16.7" customHeight="1" x14ac:dyDescent="0.2">
      <c r="A376" s="11">
        <v>249</v>
      </c>
      <c r="B376" s="20"/>
      <c r="C376" s="21"/>
      <c r="D376" s="28"/>
      <c r="E376" s="40"/>
      <c r="F376" s="22"/>
      <c r="G376" s="51"/>
      <c r="H376" s="52"/>
      <c r="I376" s="53"/>
      <c r="J376" s="39"/>
      <c r="K376" s="23"/>
      <c r="L376" s="22"/>
      <c r="M376" s="22"/>
      <c r="N376" s="60"/>
      <c r="O376" s="34">
        <f t="shared" si="16"/>
        <v>0</v>
      </c>
      <c r="P376" s="16">
        <f t="shared" si="17"/>
        <v>0</v>
      </c>
      <c r="Q376" s="35">
        <f t="shared" si="18"/>
        <v>0</v>
      </c>
      <c r="R376" s="5">
        <f t="shared" si="19"/>
        <v>0</v>
      </c>
    </row>
    <row r="377" spans="1:18" s="5" customFormat="1" ht="16.7" customHeight="1" x14ac:dyDescent="0.2">
      <c r="A377" s="11">
        <v>250</v>
      </c>
      <c r="B377" s="20"/>
      <c r="C377" s="21"/>
      <c r="D377" s="28"/>
      <c r="E377" s="40"/>
      <c r="F377" s="22"/>
      <c r="G377" s="51"/>
      <c r="H377" s="52"/>
      <c r="I377" s="53"/>
      <c r="J377" s="39"/>
      <c r="K377" s="23"/>
      <c r="L377" s="22"/>
      <c r="M377" s="22"/>
      <c r="N377" s="60"/>
      <c r="O377" s="34">
        <f t="shared" si="16"/>
        <v>0</v>
      </c>
      <c r="P377" s="16">
        <f t="shared" si="17"/>
        <v>0</v>
      </c>
      <c r="Q377" s="35">
        <f t="shared" si="18"/>
        <v>0</v>
      </c>
      <c r="R377" s="5">
        <f t="shared" si="19"/>
        <v>0</v>
      </c>
    </row>
    <row r="378" spans="1:18" s="5" customFormat="1" ht="16.7" customHeight="1" x14ac:dyDescent="0.2">
      <c r="A378" s="11">
        <v>251</v>
      </c>
      <c r="B378" s="20"/>
      <c r="C378" s="21"/>
      <c r="D378" s="28"/>
      <c r="E378" s="40"/>
      <c r="F378" s="22"/>
      <c r="G378" s="51"/>
      <c r="H378" s="52"/>
      <c r="I378" s="53"/>
      <c r="J378" s="39"/>
      <c r="K378" s="23"/>
      <c r="L378" s="22"/>
      <c r="M378" s="22"/>
      <c r="N378" s="60"/>
      <c r="O378" s="34">
        <f t="shared" si="16"/>
        <v>0</v>
      </c>
      <c r="P378" s="16">
        <f t="shared" si="17"/>
        <v>0</v>
      </c>
      <c r="Q378" s="35">
        <f t="shared" si="18"/>
        <v>0</v>
      </c>
      <c r="R378" s="5">
        <f t="shared" si="19"/>
        <v>0</v>
      </c>
    </row>
    <row r="379" spans="1:18" s="5" customFormat="1" ht="16.7" customHeight="1" x14ac:dyDescent="0.2">
      <c r="A379" s="11">
        <v>252</v>
      </c>
      <c r="B379" s="20"/>
      <c r="C379" s="21"/>
      <c r="D379" s="28"/>
      <c r="E379" s="40"/>
      <c r="F379" s="22"/>
      <c r="G379" s="51"/>
      <c r="H379" s="52"/>
      <c r="I379" s="53"/>
      <c r="J379" s="39"/>
      <c r="K379" s="23"/>
      <c r="L379" s="22"/>
      <c r="M379" s="22"/>
      <c r="N379" s="60"/>
      <c r="O379" s="34">
        <f t="shared" si="16"/>
        <v>0</v>
      </c>
      <c r="P379" s="16">
        <f t="shared" si="17"/>
        <v>0</v>
      </c>
      <c r="Q379" s="35">
        <f t="shared" si="18"/>
        <v>0</v>
      </c>
      <c r="R379" s="5">
        <f t="shared" si="19"/>
        <v>0</v>
      </c>
    </row>
    <row r="380" spans="1:18" s="5" customFormat="1" ht="16.7" customHeight="1" x14ac:dyDescent="0.2">
      <c r="A380" s="11">
        <v>253</v>
      </c>
      <c r="B380" s="20"/>
      <c r="C380" s="21"/>
      <c r="D380" s="28"/>
      <c r="E380" s="40"/>
      <c r="F380" s="22"/>
      <c r="G380" s="51"/>
      <c r="H380" s="52"/>
      <c r="I380" s="53"/>
      <c r="J380" s="39"/>
      <c r="K380" s="23"/>
      <c r="L380" s="22"/>
      <c r="M380" s="22"/>
      <c r="N380" s="60"/>
      <c r="O380" s="34">
        <f t="shared" si="16"/>
        <v>0</v>
      </c>
      <c r="P380" s="16">
        <f t="shared" si="17"/>
        <v>0</v>
      </c>
      <c r="Q380" s="35">
        <f t="shared" si="18"/>
        <v>0</v>
      </c>
      <c r="R380" s="5">
        <f t="shared" si="19"/>
        <v>0</v>
      </c>
    </row>
    <row r="381" spans="1:18" s="5" customFormat="1" ht="16.7" customHeight="1" x14ac:dyDescent="0.2">
      <c r="A381" s="11">
        <v>254</v>
      </c>
      <c r="B381" s="20"/>
      <c r="C381" s="21"/>
      <c r="D381" s="28"/>
      <c r="E381" s="40"/>
      <c r="F381" s="22"/>
      <c r="G381" s="51"/>
      <c r="H381" s="52"/>
      <c r="I381" s="53"/>
      <c r="J381" s="39"/>
      <c r="K381" s="23"/>
      <c r="L381" s="22"/>
      <c r="M381" s="22"/>
      <c r="N381" s="60"/>
      <c r="O381" s="34">
        <f t="shared" si="16"/>
        <v>0</v>
      </c>
      <c r="P381" s="16">
        <f t="shared" si="17"/>
        <v>0</v>
      </c>
      <c r="Q381" s="35">
        <f t="shared" si="18"/>
        <v>0</v>
      </c>
      <c r="R381" s="5">
        <f t="shared" si="19"/>
        <v>0</v>
      </c>
    </row>
    <row r="382" spans="1:18" s="5" customFormat="1" ht="16.7" customHeight="1" x14ac:dyDescent="0.2">
      <c r="A382" s="11">
        <v>255</v>
      </c>
      <c r="B382" s="20"/>
      <c r="C382" s="21"/>
      <c r="D382" s="28"/>
      <c r="E382" s="40"/>
      <c r="F382" s="22"/>
      <c r="G382" s="51"/>
      <c r="H382" s="52"/>
      <c r="I382" s="53"/>
      <c r="J382" s="39"/>
      <c r="K382" s="23"/>
      <c r="L382" s="22"/>
      <c r="M382" s="22"/>
      <c r="N382" s="60"/>
      <c r="O382" s="34">
        <f t="shared" si="16"/>
        <v>0</v>
      </c>
      <c r="P382" s="16">
        <f t="shared" si="17"/>
        <v>0</v>
      </c>
      <c r="Q382" s="35">
        <f t="shared" si="18"/>
        <v>0</v>
      </c>
      <c r="R382" s="5">
        <f t="shared" si="19"/>
        <v>0</v>
      </c>
    </row>
    <row r="383" spans="1:18" s="5" customFormat="1" ht="16.7" customHeight="1" x14ac:dyDescent="0.2">
      <c r="A383" s="11">
        <v>256</v>
      </c>
      <c r="B383" s="20"/>
      <c r="C383" s="21"/>
      <c r="D383" s="28"/>
      <c r="E383" s="40"/>
      <c r="F383" s="22"/>
      <c r="G383" s="51"/>
      <c r="H383" s="52"/>
      <c r="I383" s="53"/>
      <c r="J383" s="39"/>
      <c r="K383" s="23"/>
      <c r="L383" s="22"/>
      <c r="M383" s="22"/>
      <c r="N383" s="60"/>
      <c r="O383" s="34">
        <f t="shared" si="16"/>
        <v>0</v>
      </c>
      <c r="P383" s="16">
        <f t="shared" si="17"/>
        <v>0</v>
      </c>
      <c r="Q383" s="35">
        <f t="shared" si="18"/>
        <v>0</v>
      </c>
      <c r="R383" s="5">
        <f t="shared" si="19"/>
        <v>0</v>
      </c>
    </row>
    <row r="384" spans="1:18" s="5" customFormat="1" ht="16.7" customHeight="1" x14ac:dyDescent="0.2">
      <c r="A384" s="11">
        <v>257</v>
      </c>
      <c r="B384" s="20"/>
      <c r="C384" s="21"/>
      <c r="D384" s="28"/>
      <c r="E384" s="40"/>
      <c r="F384" s="22"/>
      <c r="G384" s="51"/>
      <c r="H384" s="52"/>
      <c r="I384" s="53"/>
      <c r="J384" s="39"/>
      <c r="K384" s="23"/>
      <c r="L384" s="22"/>
      <c r="M384" s="22"/>
      <c r="N384" s="60"/>
      <c r="O384" s="34">
        <f t="shared" si="16"/>
        <v>0</v>
      </c>
      <c r="P384" s="16">
        <f t="shared" si="17"/>
        <v>0</v>
      </c>
      <c r="Q384" s="35">
        <f t="shared" si="18"/>
        <v>0</v>
      </c>
      <c r="R384" s="5">
        <f t="shared" si="19"/>
        <v>0</v>
      </c>
    </row>
    <row r="385" spans="1:18" s="5" customFormat="1" ht="16.7" customHeight="1" x14ac:dyDescent="0.2">
      <c r="A385" s="11">
        <v>258</v>
      </c>
      <c r="B385" s="20"/>
      <c r="C385" s="21"/>
      <c r="D385" s="28"/>
      <c r="E385" s="40"/>
      <c r="F385" s="22"/>
      <c r="G385" s="51"/>
      <c r="H385" s="52"/>
      <c r="I385" s="53"/>
      <c r="J385" s="39"/>
      <c r="K385" s="23"/>
      <c r="L385" s="22"/>
      <c r="M385" s="22"/>
      <c r="N385" s="60"/>
      <c r="O385" s="34">
        <f t="shared" ref="O385:O448" si="20">N385</f>
        <v>0</v>
      </c>
      <c r="P385" s="16">
        <f t="shared" ref="P385:P448" si="21">(D385*E385*N385)/1000000</f>
        <v>0</v>
      </c>
      <c r="Q385" s="35">
        <f t="shared" ref="Q385:Q448" si="22">M385</f>
        <v>0</v>
      </c>
      <c r="R385" s="5">
        <f t="shared" ref="R385:R448" si="23">F385*K385</f>
        <v>0</v>
      </c>
    </row>
    <row r="386" spans="1:18" s="5" customFormat="1" ht="16.7" customHeight="1" x14ac:dyDescent="0.2">
      <c r="A386" s="11">
        <v>259</v>
      </c>
      <c r="B386" s="61"/>
      <c r="C386" s="62"/>
      <c r="D386" s="63"/>
      <c r="E386" s="64"/>
      <c r="F386" s="65"/>
      <c r="G386" s="66"/>
      <c r="H386" s="67"/>
      <c r="I386" s="68"/>
      <c r="J386" s="69"/>
      <c r="K386" s="70"/>
      <c r="L386" s="65"/>
      <c r="M386" s="65"/>
      <c r="N386" s="71"/>
      <c r="O386" s="34">
        <f t="shared" si="20"/>
        <v>0</v>
      </c>
      <c r="P386" s="16">
        <f t="shared" si="21"/>
        <v>0</v>
      </c>
      <c r="Q386" s="35">
        <f t="shared" si="22"/>
        <v>0</v>
      </c>
      <c r="R386" s="5">
        <f t="shared" si="23"/>
        <v>0</v>
      </c>
    </row>
    <row r="387" spans="1:18" s="5" customFormat="1" ht="16.7" customHeight="1" x14ac:dyDescent="0.2">
      <c r="A387" s="11">
        <v>260</v>
      </c>
      <c r="B387" s="61"/>
      <c r="C387" s="62"/>
      <c r="D387" s="63"/>
      <c r="E387" s="64"/>
      <c r="F387" s="65"/>
      <c r="G387" s="66"/>
      <c r="H387" s="67"/>
      <c r="I387" s="68"/>
      <c r="J387" s="69"/>
      <c r="K387" s="70"/>
      <c r="L387" s="65"/>
      <c r="M387" s="65"/>
      <c r="N387" s="71"/>
      <c r="O387" s="34">
        <f t="shared" si="20"/>
        <v>0</v>
      </c>
      <c r="P387" s="16">
        <f t="shared" si="21"/>
        <v>0</v>
      </c>
      <c r="Q387" s="35">
        <f t="shared" si="22"/>
        <v>0</v>
      </c>
      <c r="R387" s="5">
        <f t="shared" si="23"/>
        <v>0</v>
      </c>
    </row>
    <row r="388" spans="1:18" s="5" customFormat="1" ht="16.7" customHeight="1" x14ac:dyDescent="0.2">
      <c r="A388" s="11">
        <v>261</v>
      </c>
      <c r="B388" s="61"/>
      <c r="C388" s="62"/>
      <c r="D388" s="63"/>
      <c r="E388" s="64"/>
      <c r="F388" s="65"/>
      <c r="G388" s="66"/>
      <c r="H388" s="67"/>
      <c r="I388" s="68"/>
      <c r="J388" s="69"/>
      <c r="K388" s="70"/>
      <c r="L388" s="65"/>
      <c r="M388" s="65"/>
      <c r="N388" s="71"/>
      <c r="O388" s="34">
        <f t="shared" si="20"/>
        <v>0</v>
      </c>
      <c r="P388" s="16">
        <f t="shared" si="21"/>
        <v>0</v>
      </c>
      <c r="Q388" s="35">
        <f t="shared" si="22"/>
        <v>0</v>
      </c>
      <c r="R388" s="5">
        <f t="shared" si="23"/>
        <v>0</v>
      </c>
    </row>
    <row r="389" spans="1:18" s="5" customFormat="1" ht="16.7" customHeight="1" x14ac:dyDescent="0.2">
      <c r="A389" s="11">
        <v>262</v>
      </c>
      <c r="B389" s="61"/>
      <c r="C389" s="62"/>
      <c r="D389" s="63"/>
      <c r="E389" s="64"/>
      <c r="F389" s="65"/>
      <c r="G389" s="66"/>
      <c r="H389" s="67"/>
      <c r="I389" s="68"/>
      <c r="J389" s="69"/>
      <c r="K389" s="70"/>
      <c r="L389" s="65"/>
      <c r="M389" s="65"/>
      <c r="N389" s="71"/>
      <c r="O389" s="34">
        <f t="shared" si="20"/>
        <v>0</v>
      </c>
      <c r="P389" s="16">
        <f t="shared" si="21"/>
        <v>0</v>
      </c>
      <c r="Q389" s="35">
        <f t="shared" si="22"/>
        <v>0</v>
      </c>
      <c r="R389" s="5">
        <f t="shared" si="23"/>
        <v>0</v>
      </c>
    </row>
    <row r="390" spans="1:18" s="5" customFormat="1" ht="16.7" customHeight="1" x14ac:dyDescent="0.2">
      <c r="A390" s="11">
        <v>263</v>
      </c>
      <c r="B390" s="61"/>
      <c r="C390" s="62"/>
      <c r="D390" s="63"/>
      <c r="E390" s="64"/>
      <c r="F390" s="65"/>
      <c r="G390" s="66"/>
      <c r="H390" s="67"/>
      <c r="I390" s="68"/>
      <c r="J390" s="69"/>
      <c r="K390" s="70"/>
      <c r="L390" s="65"/>
      <c r="M390" s="65"/>
      <c r="N390" s="71"/>
      <c r="O390" s="34">
        <f t="shared" si="20"/>
        <v>0</v>
      </c>
      <c r="P390" s="16">
        <f t="shared" si="21"/>
        <v>0</v>
      </c>
      <c r="Q390" s="35">
        <f t="shared" si="22"/>
        <v>0</v>
      </c>
      <c r="R390" s="5">
        <f t="shared" si="23"/>
        <v>0</v>
      </c>
    </row>
    <row r="391" spans="1:18" s="5" customFormat="1" ht="16.7" customHeight="1" x14ac:dyDescent="0.2">
      <c r="A391" s="11">
        <v>264</v>
      </c>
      <c r="B391" s="61"/>
      <c r="C391" s="62"/>
      <c r="D391" s="63"/>
      <c r="E391" s="64"/>
      <c r="F391" s="65"/>
      <c r="G391" s="66"/>
      <c r="H391" s="67"/>
      <c r="I391" s="68"/>
      <c r="J391" s="69"/>
      <c r="K391" s="70"/>
      <c r="L391" s="65"/>
      <c r="M391" s="65"/>
      <c r="N391" s="71"/>
      <c r="O391" s="34">
        <f t="shared" si="20"/>
        <v>0</v>
      </c>
      <c r="P391" s="16">
        <f t="shared" si="21"/>
        <v>0</v>
      </c>
      <c r="Q391" s="35">
        <f t="shared" si="22"/>
        <v>0</v>
      </c>
      <c r="R391" s="5">
        <f t="shared" si="23"/>
        <v>0</v>
      </c>
    </row>
    <row r="392" spans="1:18" ht="16.7" customHeight="1" x14ac:dyDescent="0.2">
      <c r="A392" s="11">
        <v>265</v>
      </c>
      <c r="B392" s="61"/>
      <c r="C392" s="62"/>
      <c r="D392" s="63"/>
      <c r="E392" s="64"/>
      <c r="F392" s="65"/>
      <c r="G392" s="66"/>
      <c r="H392" s="67"/>
      <c r="I392" s="68"/>
      <c r="J392" s="69"/>
      <c r="K392" s="70"/>
      <c r="L392" s="65"/>
      <c r="M392" s="65"/>
      <c r="N392" s="71"/>
      <c r="O392" s="34">
        <f t="shared" si="20"/>
        <v>0</v>
      </c>
      <c r="P392" s="16">
        <f t="shared" si="21"/>
        <v>0</v>
      </c>
      <c r="Q392" s="35">
        <f t="shared" si="22"/>
        <v>0</v>
      </c>
      <c r="R392" s="5">
        <f t="shared" si="23"/>
        <v>0</v>
      </c>
    </row>
    <row r="393" spans="1:18" ht="16.7" customHeight="1" x14ac:dyDescent="0.2">
      <c r="A393" s="11">
        <v>266</v>
      </c>
      <c r="B393" s="61"/>
      <c r="C393" s="62"/>
      <c r="D393" s="63"/>
      <c r="E393" s="64"/>
      <c r="F393" s="65"/>
      <c r="G393" s="66"/>
      <c r="H393" s="67"/>
      <c r="I393" s="68"/>
      <c r="J393" s="69"/>
      <c r="K393" s="70"/>
      <c r="L393" s="65"/>
      <c r="M393" s="65"/>
      <c r="N393" s="71"/>
      <c r="O393" s="34">
        <f t="shared" si="20"/>
        <v>0</v>
      </c>
      <c r="P393" s="16">
        <f t="shared" si="21"/>
        <v>0</v>
      </c>
      <c r="Q393" s="35">
        <f t="shared" si="22"/>
        <v>0</v>
      </c>
      <c r="R393" s="5">
        <f t="shared" si="23"/>
        <v>0</v>
      </c>
    </row>
    <row r="394" spans="1:18" ht="16.7" customHeight="1" x14ac:dyDescent="0.2">
      <c r="A394" s="11">
        <v>267</v>
      </c>
      <c r="B394" s="61"/>
      <c r="C394" s="62"/>
      <c r="D394" s="63"/>
      <c r="E394" s="64"/>
      <c r="F394" s="65"/>
      <c r="G394" s="66"/>
      <c r="H394" s="67"/>
      <c r="I394" s="68"/>
      <c r="J394" s="69"/>
      <c r="K394" s="70"/>
      <c r="L394" s="65"/>
      <c r="M394" s="65"/>
      <c r="N394" s="71"/>
      <c r="O394" s="34">
        <f t="shared" si="20"/>
        <v>0</v>
      </c>
      <c r="P394" s="16">
        <f t="shared" si="21"/>
        <v>0</v>
      </c>
      <c r="Q394" s="35">
        <f t="shared" si="22"/>
        <v>0</v>
      </c>
      <c r="R394" s="5">
        <f t="shared" si="23"/>
        <v>0</v>
      </c>
    </row>
    <row r="395" spans="1:18" ht="16.7" customHeight="1" x14ac:dyDescent="0.2">
      <c r="A395" s="11">
        <v>268</v>
      </c>
      <c r="B395" s="61"/>
      <c r="C395" s="62"/>
      <c r="D395" s="63"/>
      <c r="E395" s="64"/>
      <c r="F395" s="65"/>
      <c r="G395" s="66"/>
      <c r="H395" s="67"/>
      <c r="I395" s="68"/>
      <c r="J395" s="69"/>
      <c r="K395" s="70"/>
      <c r="L395" s="65"/>
      <c r="M395" s="65"/>
      <c r="N395" s="71"/>
      <c r="O395" s="34">
        <f t="shared" si="20"/>
        <v>0</v>
      </c>
      <c r="P395" s="16">
        <f t="shared" si="21"/>
        <v>0</v>
      </c>
      <c r="Q395" s="35">
        <f t="shared" si="22"/>
        <v>0</v>
      </c>
      <c r="R395" s="5">
        <f t="shared" si="23"/>
        <v>0</v>
      </c>
    </row>
    <row r="396" spans="1:18" ht="16.7" customHeight="1" x14ac:dyDescent="0.2">
      <c r="A396" s="11">
        <v>269</v>
      </c>
      <c r="B396" s="61"/>
      <c r="C396" s="62"/>
      <c r="D396" s="63"/>
      <c r="E396" s="64"/>
      <c r="F396" s="65"/>
      <c r="G396" s="66"/>
      <c r="H396" s="67"/>
      <c r="I396" s="68"/>
      <c r="J396" s="69"/>
      <c r="K396" s="70"/>
      <c r="L396" s="65"/>
      <c r="M396" s="65"/>
      <c r="N396" s="71"/>
      <c r="O396" s="34">
        <f t="shared" si="20"/>
        <v>0</v>
      </c>
      <c r="P396" s="16">
        <f t="shared" si="21"/>
        <v>0</v>
      </c>
      <c r="Q396" s="35">
        <f t="shared" si="22"/>
        <v>0</v>
      </c>
      <c r="R396" s="5">
        <f t="shared" si="23"/>
        <v>0</v>
      </c>
    </row>
    <row r="397" spans="1:18" ht="16.7" customHeight="1" x14ac:dyDescent="0.2">
      <c r="A397" s="11">
        <v>270</v>
      </c>
      <c r="B397" s="61"/>
      <c r="C397" s="62"/>
      <c r="D397" s="63"/>
      <c r="E397" s="64"/>
      <c r="F397" s="65"/>
      <c r="G397" s="66"/>
      <c r="H397" s="67"/>
      <c r="I397" s="68"/>
      <c r="J397" s="69"/>
      <c r="K397" s="70"/>
      <c r="L397" s="65"/>
      <c r="M397" s="65"/>
      <c r="N397" s="71"/>
      <c r="O397" s="34">
        <f t="shared" si="20"/>
        <v>0</v>
      </c>
      <c r="P397" s="16">
        <f t="shared" si="21"/>
        <v>0</v>
      </c>
      <c r="Q397" s="35">
        <f t="shared" si="22"/>
        <v>0</v>
      </c>
      <c r="R397" s="5">
        <f t="shared" si="23"/>
        <v>0</v>
      </c>
    </row>
    <row r="398" spans="1:18" ht="16.7" customHeight="1" x14ac:dyDescent="0.2">
      <c r="A398" s="11">
        <v>271</v>
      </c>
      <c r="B398" s="61"/>
      <c r="C398" s="62"/>
      <c r="D398" s="63"/>
      <c r="E398" s="64"/>
      <c r="F398" s="65"/>
      <c r="G398" s="66"/>
      <c r="H398" s="67"/>
      <c r="I398" s="68"/>
      <c r="J398" s="69"/>
      <c r="K398" s="70"/>
      <c r="L398" s="65"/>
      <c r="M398" s="65"/>
      <c r="N398" s="71"/>
      <c r="O398" s="34">
        <f t="shared" si="20"/>
        <v>0</v>
      </c>
      <c r="P398" s="16">
        <f t="shared" si="21"/>
        <v>0</v>
      </c>
      <c r="Q398" s="35">
        <f t="shared" si="22"/>
        <v>0</v>
      </c>
      <c r="R398" s="5">
        <f t="shared" si="23"/>
        <v>0</v>
      </c>
    </row>
    <row r="399" spans="1:18" ht="16.7" customHeight="1" x14ac:dyDescent="0.2">
      <c r="A399" s="11">
        <v>272</v>
      </c>
      <c r="B399" s="61"/>
      <c r="C399" s="62"/>
      <c r="D399" s="63"/>
      <c r="E399" s="64"/>
      <c r="F399" s="65"/>
      <c r="G399" s="66"/>
      <c r="H399" s="67"/>
      <c r="I399" s="68"/>
      <c r="J399" s="69"/>
      <c r="K399" s="70"/>
      <c r="L399" s="65"/>
      <c r="M399" s="65"/>
      <c r="N399" s="71"/>
      <c r="O399" s="34">
        <f t="shared" si="20"/>
        <v>0</v>
      </c>
      <c r="P399" s="16">
        <f t="shared" si="21"/>
        <v>0</v>
      </c>
      <c r="Q399" s="35">
        <f t="shared" si="22"/>
        <v>0</v>
      </c>
      <c r="R399" s="5">
        <f t="shared" si="23"/>
        <v>0</v>
      </c>
    </row>
    <row r="400" spans="1:18" ht="16.7" customHeight="1" x14ac:dyDescent="0.2">
      <c r="A400" s="11">
        <v>273</v>
      </c>
      <c r="B400" s="61"/>
      <c r="C400" s="62"/>
      <c r="D400" s="63"/>
      <c r="E400" s="64"/>
      <c r="F400" s="65"/>
      <c r="G400" s="66"/>
      <c r="H400" s="67"/>
      <c r="I400" s="68"/>
      <c r="J400" s="69"/>
      <c r="K400" s="70"/>
      <c r="L400" s="65"/>
      <c r="M400" s="65"/>
      <c r="N400" s="71"/>
      <c r="O400" s="34">
        <f t="shared" si="20"/>
        <v>0</v>
      </c>
      <c r="P400" s="16">
        <f t="shared" si="21"/>
        <v>0</v>
      </c>
      <c r="Q400" s="35">
        <f t="shared" si="22"/>
        <v>0</v>
      </c>
      <c r="R400" s="5">
        <f t="shared" si="23"/>
        <v>0</v>
      </c>
    </row>
    <row r="401" spans="1:18" ht="16.7" customHeight="1" x14ac:dyDescent="0.2">
      <c r="A401" s="11">
        <v>274</v>
      </c>
      <c r="B401" s="61"/>
      <c r="C401" s="62"/>
      <c r="D401" s="63"/>
      <c r="E401" s="64"/>
      <c r="F401" s="65"/>
      <c r="G401" s="66"/>
      <c r="H401" s="67"/>
      <c r="I401" s="68"/>
      <c r="J401" s="69"/>
      <c r="K401" s="70"/>
      <c r="L401" s="65"/>
      <c r="M401" s="65"/>
      <c r="N401" s="71"/>
      <c r="O401" s="34">
        <f t="shared" si="20"/>
        <v>0</v>
      </c>
      <c r="P401" s="16">
        <f t="shared" si="21"/>
        <v>0</v>
      </c>
      <c r="Q401" s="35">
        <f t="shared" si="22"/>
        <v>0</v>
      </c>
      <c r="R401" s="5">
        <f t="shared" si="23"/>
        <v>0</v>
      </c>
    </row>
    <row r="402" spans="1:18" ht="16.7" customHeight="1" x14ac:dyDescent="0.2">
      <c r="A402" s="11">
        <v>275</v>
      </c>
      <c r="B402" s="61"/>
      <c r="C402" s="62"/>
      <c r="D402" s="63"/>
      <c r="E402" s="64"/>
      <c r="F402" s="65"/>
      <c r="G402" s="66"/>
      <c r="H402" s="67"/>
      <c r="I402" s="68"/>
      <c r="J402" s="69"/>
      <c r="K402" s="70"/>
      <c r="L402" s="65"/>
      <c r="M402" s="65"/>
      <c r="N402" s="71"/>
      <c r="O402" s="34">
        <f t="shared" si="20"/>
        <v>0</v>
      </c>
      <c r="P402" s="16">
        <f t="shared" si="21"/>
        <v>0</v>
      </c>
      <c r="Q402" s="35">
        <f t="shared" si="22"/>
        <v>0</v>
      </c>
      <c r="R402" s="5">
        <f t="shared" si="23"/>
        <v>0</v>
      </c>
    </row>
    <row r="403" spans="1:18" ht="16.7" customHeight="1" x14ac:dyDescent="0.2">
      <c r="A403" s="11">
        <v>276</v>
      </c>
      <c r="B403" s="61"/>
      <c r="C403" s="62"/>
      <c r="D403" s="63"/>
      <c r="E403" s="64"/>
      <c r="F403" s="65"/>
      <c r="G403" s="66"/>
      <c r="H403" s="67"/>
      <c r="I403" s="68"/>
      <c r="J403" s="69"/>
      <c r="K403" s="70"/>
      <c r="L403" s="65"/>
      <c r="M403" s="65"/>
      <c r="N403" s="71"/>
      <c r="O403" s="34">
        <f t="shared" si="20"/>
        <v>0</v>
      </c>
      <c r="P403" s="16">
        <f t="shared" si="21"/>
        <v>0</v>
      </c>
      <c r="Q403" s="35">
        <f t="shared" si="22"/>
        <v>0</v>
      </c>
      <c r="R403" s="5">
        <f t="shared" si="23"/>
        <v>0</v>
      </c>
    </row>
    <row r="404" spans="1:18" ht="16.7" customHeight="1" x14ac:dyDescent="0.2">
      <c r="A404" s="11">
        <v>277</v>
      </c>
      <c r="B404" s="61"/>
      <c r="C404" s="62"/>
      <c r="D404" s="63"/>
      <c r="E404" s="64"/>
      <c r="F404" s="65"/>
      <c r="G404" s="66"/>
      <c r="H404" s="67"/>
      <c r="I404" s="68"/>
      <c r="J404" s="69"/>
      <c r="K404" s="70"/>
      <c r="L404" s="65"/>
      <c r="M404" s="65"/>
      <c r="N404" s="71"/>
      <c r="O404" s="34">
        <f t="shared" si="20"/>
        <v>0</v>
      </c>
      <c r="P404" s="16">
        <f t="shared" si="21"/>
        <v>0</v>
      </c>
      <c r="Q404" s="35">
        <f t="shared" si="22"/>
        <v>0</v>
      </c>
      <c r="R404" s="5">
        <f t="shared" si="23"/>
        <v>0</v>
      </c>
    </row>
    <row r="405" spans="1:18" ht="16.7" customHeight="1" x14ac:dyDescent="0.2">
      <c r="A405" s="11">
        <v>278</v>
      </c>
      <c r="B405" s="61"/>
      <c r="C405" s="62"/>
      <c r="D405" s="63"/>
      <c r="E405" s="64"/>
      <c r="F405" s="65"/>
      <c r="G405" s="66"/>
      <c r="H405" s="67"/>
      <c r="I405" s="68"/>
      <c r="J405" s="69"/>
      <c r="K405" s="70"/>
      <c r="L405" s="65"/>
      <c r="M405" s="65"/>
      <c r="N405" s="71"/>
      <c r="O405" s="34">
        <f t="shared" si="20"/>
        <v>0</v>
      </c>
      <c r="P405" s="16">
        <f t="shared" si="21"/>
        <v>0</v>
      </c>
      <c r="Q405" s="35">
        <f t="shared" si="22"/>
        <v>0</v>
      </c>
      <c r="R405" s="5">
        <f t="shared" si="23"/>
        <v>0</v>
      </c>
    </row>
    <row r="406" spans="1:18" ht="16.7" customHeight="1" x14ac:dyDescent="0.2">
      <c r="A406" s="11">
        <v>279</v>
      </c>
      <c r="B406" s="61"/>
      <c r="C406" s="62"/>
      <c r="D406" s="63"/>
      <c r="E406" s="64"/>
      <c r="F406" s="65"/>
      <c r="G406" s="66"/>
      <c r="H406" s="67"/>
      <c r="I406" s="68"/>
      <c r="J406" s="69"/>
      <c r="K406" s="70"/>
      <c r="L406" s="65"/>
      <c r="M406" s="65"/>
      <c r="N406" s="71"/>
      <c r="O406" s="34">
        <f t="shared" si="20"/>
        <v>0</v>
      </c>
      <c r="P406" s="16">
        <f t="shared" si="21"/>
        <v>0</v>
      </c>
      <c r="Q406" s="35">
        <f t="shared" si="22"/>
        <v>0</v>
      </c>
      <c r="R406" s="5">
        <f t="shared" si="23"/>
        <v>0</v>
      </c>
    </row>
    <row r="407" spans="1:18" ht="16.7" customHeight="1" x14ac:dyDescent="0.2">
      <c r="A407" s="11">
        <v>280</v>
      </c>
      <c r="B407" s="61"/>
      <c r="C407" s="62"/>
      <c r="D407" s="63"/>
      <c r="E407" s="64"/>
      <c r="F407" s="65"/>
      <c r="G407" s="66"/>
      <c r="H407" s="67"/>
      <c r="I407" s="68"/>
      <c r="J407" s="69"/>
      <c r="K407" s="70"/>
      <c r="L407" s="65"/>
      <c r="M407" s="65"/>
      <c r="N407" s="71"/>
      <c r="O407" s="34">
        <f t="shared" si="20"/>
        <v>0</v>
      </c>
      <c r="P407" s="16">
        <f t="shared" si="21"/>
        <v>0</v>
      </c>
      <c r="Q407" s="35">
        <f t="shared" si="22"/>
        <v>0</v>
      </c>
      <c r="R407" s="5">
        <f t="shared" si="23"/>
        <v>0</v>
      </c>
    </row>
    <row r="408" spans="1:18" ht="16.7" customHeight="1" x14ac:dyDescent="0.2">
      <c r="A408" s="11">
        <v>281</v>
      </c>
      <c r="B408" s="61"/>
      <c r="C408" s="62"/>
      <c r="D408" s="63"/>
      <c r="E408" s="64"/>
      <c r="F408" s="65"/>
      <c r="G408" s="66"/>
      <c r="H408" s="67"/>
      <c r="I408" s="68"/>
      <c r="J408" s="69"/>
      <c r="K408" s="70"/>
      <c r="L408" s="65"/>
      <c r="M408" s="65"/>
      <c r="N408" s="71"/>
      <c r="O408" s="34">
        <f t="shared" si="20"/>
        <v>0</v>
      </c>
      <c r="P408" s="16">
        <f t="shared" si="21"/>
        <v>0</v>
      </c>
      <c r="Q408" s="35">
        <f t="shared" si="22"/>
        <v>0</v>
      </c>
      <c r="R408" s="5">
        <f t="shared" si="23"/>
        <v>0</v>
      </c>
    </row>
    <row r="409" spans="1:18" ht="16.7" customHeight="1" x14ac:dyDescent="0.2">
      <c r="A409" s="11">
        <v>282</v>
      </c>
      <c r="B409" s="61"/>
      <c r="C409" s="62"/>
      <c r="D409" s="63"/>
      <c r="E409" s="64"/>
      <c r="F409" s="65"/>
      <c r="G409" s="66"/>
      <c r="H409" s="67"/>
      <c r="I409" s="68"/>
      <c r="J409" s="69"/>
      <c r="K409" s="70"/>
      <c r="L409" s="65"/>
      <c r="M409" s="65"/>
      <c r="N409" s="71"/>
      <c r="O409" s="34">
        <f t="shared" si="20"/>
        <v>0</v>
      </c>
      <c r="P409" s="16">
        <f t="shared" si="21"/>
        <v>0</v>
      </c>
      <c r="Q409" s="35">
        <f t="shared" si="22"/>
        <v>0</v>
      </c>
      <c r="R409" s="5">
        <f t="shared" si="23"/>
        <v>0</v>
      </c>
    </row>
    <row r="410" spans="1:18" ht="16.7" customHeight="1" x14ac:dyDescent="0.2">
      <c r="A410" s="11">
        <v>283</v>
      </c>
      <c r="B410" s="61"/>
      <c r="C410" s="62"/>
      <c r="D410" s="63"/>
      <c r="E410" s="64"/>
      <c r="F410" s="65"/>
      <c r="G410" s="66"/>
      <c r="H410" s="67"/>
      <c r="I410" s="68"/>
      <c r="J410" s="69"/>
      <c r="K410" s="70"/>
      <c r="L410" s="65"/>
      <c r="M410" s="65"/>
      <c r="N410" s="71"/>
      <c r="O410" s="34">
        <f t="shared" si="20"/>
        <v>0</v>
      </c>
      <c r="P410" s="16">
        <f t="shared" si="21"/>
        <v>0</v>
      </c>
      <c r="Q410" s="35">
        <f t="shared" si="22"/>
        <v>0</v>
      </c>
      <c r="R410" s="5">
        <f t="shared" si="23"/>
        <v>0</v>
      </c>
    </row>
    <row r="411" spans="1:18" ht="16.7" customHeight="1" x14ac:dyDescent="0.2">
      <c r="A411" s="11">
        <v>284</v>
      </c>
      <c r="B411" s="61"/>
      <c r="C411" s="62"/>
      <c r="D411" s="63"/>
      <c r="E411" s="64"/>
      <c r="F411" s="65"/>
      <c r="G411" s="66"/>
      <c r="H411" s="67"/>
      <c r="I411" s="68"/>
      <c r="J411" s="69"/>
      <c r="K411" s="70"/>
      <c r="L411" s="65"/>
      <c r="M411" s="65"/>
      <c r="N411" s="71"/>
      <c r="O411" s="34">
        <f t="shared" si="20"/>
        <v>0</v>
      </c>
      <c r="P411" s="16">
        <f t="shared" si="21"/>
        <v>0</v>
      </c>
      <c r="Q411" s="35">
        <f t="shared" si="22"/>
        <v>0</v>
      </c>
      <c r="R411" s="5">
        <f t="shared" si="23"/>
        <v>0</v>
      </c>
    </row>
    <row r="412" spans="1:18" ht="16.7" customHeight="1" x14ac:dyDescent="0.2">
      <c r="A412" s="11">
        <v>285</v>
      </c>
      <c r="B412" s="61"/>
      <c r="C412" s="62"/>
      <c r="D412" s="63"/>
      <c r="E412" s="64"/>
      <c r="F412" s="65"/>
      <c r="G412" s="66"/>
      <c r="H412" s="67"/>
      <c r="I412" s="68"/>
      <c r="J412" s="69"/>
      <c r="K412" s="70"/>
      <c r="L412" s="65"/>
      <c r="M412" s="65"/>
      <c r="N412" s="71"/>
      <c r="O412" s="34">
        <f t="shared" si="20"/>
        <v>0</v>
      </c>
      <c r="P412" s="16">
        <f t="shared" si="21"/>
        <v>0</v>
      </c>
      <c r="Q412" s="35">
        <f t="shared" si="22"/>
        <v>0</v>
      </c>
      <c r="R412" s="5">
        <f t="shared" si="23"/>
        <v>0</v>
      </c>
    </row>
    <row r="413" spans="1:18" ht="16.7" customHeight="1" x14ac:dyDescent="0.2">
      <c r="A413" s="11">
        <v>286</v>
      </c>
      <c r="B413" s="61"/>
      <c r="C413" s="62"/>
      <c r="D413" s="63"/>
      <c r="E413" s="64"/>
      <c r="F413" s="65"/>
      <c r="G413" s="66"/>
      <c r="H413" s="67"/>
      <c r="I413" s="68"/>
      <c r="J413" s="69"/>
      <c r="K413" s="70"/>
      <c r="L413" s="65"/>
      <c r="M413" s="65"/>
      <c r="N413" s="71"/>
      <c r="O413" s="34">
        <f t="shared" si="20"/>
        <v>0</v>
      </c>
      <c r="P413" s="16">
        <f t="shared" si="21"/>
        <v>0</v>
      </c>
      <c r="Q413" s="35">
        <f t="shared" si="22"/>
        <v>0</v>
      </c>
      <c r="R413" s="5">
        <f t="shared" si="23"/>
        <v>0</v>
      </c>
    </row>
    <row r="414" spans="1:18" ht="16.7" customHeight="1" x14ac:dyDescent="0.2">
      <c r="A414" s="11">
        <v>287</v>
      </c>
      <c r="B414" s="61"/>
      <c r="C414" s="62"/>
      <c r="D414" s="63"/>
      <c r="E414" s="64"/>
      <c r="F414" s="65"/>
      <c r="G414" s="66"/>
      <c r="H414" s="67"/>
      <c r="I414" s="68"/>
      <c r="J414" s="69"/>
      <c r="K414" s="70"/>
      <c r="L414" s="65"/>
      <c r="M414" s="65"/>
      <c r="N414" s="71"/>
      <c r="O414" s="34">
        <f t="shared" si="20"/>
        <v>0</v>
      </c>
      <c r="P414" s="16">
        <f t="shared" si="21"/>
        <v>0</v>
      </c>
      <c r="Q414" s="35">
        <f t="shared" si="22"/>
        <v>0</v>
      </c>
      <c r="R414" s="5">
        <f t="shared" si="23"/>
        <v>0</v>
      </c>
    </row>
    <row r="415" spans="1:18" ht="16.7" customHeight="1" x14ac:dyDescent="0.2">
      <c r="A415" s="11">
        <v>288</v>
      </c>
      <c r="B415" s="61"/>
      <c r="C415" s="62"/>
      <c r="D415" s="63"/>
      <c r="E415" s="64"/>
      <c r="F415" s="65"/>
      <c r="G415" s="66"/>
      <c r="H415" s="67"/>
      <c r="I415" s="68"/>
      <c r="J415" s="69"/>
      <c r="K415" s="70"/>
      <c r="L415" s="65"/>
      <c r="M415" s="65"/>
      <c r="N415" s="71"/>
      <c r="O415" s="34">
        <f t="shared" si="20"/>
        <v>0</v>
      </c>
      <c r="P415" s="16">
        <f t="shared" si="21"/>
        <v>0</v>
      </c>
      <c r="Q415" s="35">
        <f t="shared" si="22"/>
        <v>0</v>
      </c>
      <c r="R415" s="5">
        <f t="shared" si="23"/>
        <v>0</v>
      </c>
    </row>
    <row r="416" spans="1:18" ht="16.7" customHeight="1" x14ac:dyDescent="0.2">
      <c r="A416" s="11">
        <v>289</v>
      </c>
      <c r="B416" s="61"/>
      <c r="C416" s="62"/>
      <c r="D416" s="63"/>
      <c r="E416" s="64"/>
      <c r="F416" s="65"/>
      <c r="G416" s="66"/>
      <c r="H416" s="67"/>
      <c r="I416" s="68"/>
      <c r="J416" s="69"/>
      <c r="K416" s="70"/>
      <c r="L416" s="65"/>
      <c r="M416" s="65"/>
      <c r="N416" s="71"/>
      <c r="O416" s="34">
        <f t="shared" si="20"/>
        <v>0</v>
      </c>
      <c r="P416" s="16">
        <f t="shared" si="21"/>
        <v>0</v>
      </c>
      <c r="Q416" s="35">
        <f t="shared" si="22"/>
        <v>0</v>
      </c>
      <c r="R416" s="5">
        <f t="shared" si="23"/>
        <v>0</v>
      </c>
    </row>
    <row r="417" spans="1:18" ht="16.7" customHeight="1" x14ac:dyDescent="0.2">
      <c r="A417" s="11">
        <v>290</v>
      </c>
      <c r="B417" s="61"/>
      <c r="C417" s="62"/>
      <c r="D417" s="63"/>
      <c r="E417" s="64"/>
      <c r="F417" s="65"/>
      <c r="G417" s="66"/>
      <c r="H417" s="67"/>
      <c r="I417" s="68"/>
      <c r="J417" s="69"/>
      <c r="K417" s="70"/>
      <c r="L417" s="65"/>
      <c r="M417" s="65"/>
      <c r="N417" s="71"/>
      <c r="O417" s="34">
        <f t="shared" si="20"/>
        <v>0</v>
      </c>
      <c r="P417" s="16">
        <f t="shared" si="21"/>
        <v>0</v>
      </c>
      <c r="Q417" s="35">
        <f t="shared" si="22"/>
        <v>0</v>
      </c>
      <c r="R417" s="5">
        <f t="shared" si="23"/>
        <v>0</v>
      </c>
    </row>
    <row r="418" spans="1:18" ht="16.7" customHeight="1" x14ac:dyDescent="0.2">
      <c r="A418" s="11">
        <v>291</v>
      </c>
      <c r="B418" s="61"/>
      <c r="C418" s="62"/>
      <c r="D418" s="63"/>
      <c r="E418" s="64"/>
      <c r="F418" s="65"/>
      <c r="G418" s="66"/>
      <c r="H418" s="67"/>
      <c r="I418" s="68"/>
      <c r="J418" s="69"/>
      <c r="K418" s="70"/>
      <c r="L418" s="65"/>
      <c r="M418" s="65"/>
      <c r="N418" s="71"/>
      <c r="O418" s="34">
        <f t="shared" si="20"/>
        <v>0</v>
      </c>
      <c r="P418" s="16">
        <f t="shared" si="21"/>
        <v>0</v>
      </c>
      <c r="Q418" s="35">
        <f t="shared" si="22"/>
        <v>0</v>
      </c>
      <c r="R418" s="5">
        <f t="shared" si="23"/>
        <v>0</v>
      </c>
    </row>
    <row r="419" spans="1:18" ht="16.7" customHeight="1" x14ac:dyDescent="0.2">
      <c r="A419" s="11">
        <v>292</v>
      </c>
      <c r="B419" s="61"/>
      <c r="C419" s="62"/>
      <c r="D419" s="63"/>
      <c r="E419" s="64"/>
      <c r="F419" s="65"/>
      <c r="G419" s="66"/>
      <c r="H419" s="67"/>
      <c r="I419" s="68"/>
      <c r="J419" s="69"/>
      <c r="K419" s="70"/>
      <c r="L419" s="65"/>
      <c r="M419" s="65"/>
      <c r="N419" s="71"/>
      <c r="O419" s="34">
        <f t="shared" si="20"/>
        <v>0</v>
      </c>
      <c r="P419" s="16">
        <f t="shared" si="21"/>
        <v>0</v>
      </c>
      <c r="Q419" s="35">
        <f t="shared" si="22"/>
        <v>0</v>
      </c>
      <c r="R419" s="5">
        <f t="shared" si="23"/>
        <v>0</v>
      </c>
    </row>
    <row r="420" spans="1:18" ht="16.7" customHeight="1" x14ac:dyDescent="0.2">
      <c r="A420" s="11">
        <v>293</v>
      </c>
      <c r="B420" s="61"/>
      <c r="C420" s="62"/>
      <c r="D420" s="63"/>
      <c r="E420" s="64"/>
      <c r="F420" s="65"/>
      <c r="G420" s="66"/>
      <c r="H420" s="67"/>
      <c r="I420" s="68"/>
      <c r="J420" s="69"/>
      <c r="K420" s="70"/>
      <c r="L420" s="65"/>
      <c r="M420" s="65"/>
      <c r="N420" s="71"/>
      <c r="O420" s="34">
        <f t="shared" si="20"/>
        <v>0</v>
      </c>
      <c r="P420" s="16">
        <f t="shared" si="21"/>
        <v>0</v>
      </c>
      <c r="Q420" s="35">
        <f t="shared" si="22"/>
        <v>0</v>
      </c>
      <c r="R420" s="5">
        <f t="shared" si="23"/>
        <v>0</v>
      </c>
    </row>
    <row r="421" spans="1:18" ht="16.7" customHeight="1" x14ac:dyDescent="0.2">
      <c r="A421" s="11">
        <v>294</v>
      </c>
      <c r="B421" s="61"/>
      <c r="C421" s="62"/>
      <c r="D421" s="63"/>
      <c r="E421" s="64"/>
      <c r="F421" s="65"/>
      <c r="G421" s="66"/>
      <c r="H421" s="67"/>
      <c r="I421" s="68"/>
      <c r="J421" s="69"/>
      <c r="K421" s="70"/>
      <c r="L421" s="65"/>
      <c r="M421" s="65"/>
      <c r="N421" s="71"/>
      <c r="O421" s="34">
        <f t="shared" si="20"/>
        <v>0</v>
      </c>
      <c r="P421" s="16">
        <f t="shared" si="21"/>
        <v>0</v>
      </c>
      <c r="Q421" s="35">
        <f t="shared" si="22"/>
        <v>0</v>
      </c>
      <c r="R421" s="5">
        <f t="shared" si="23"/>
        <v>0</v>
      </c>
    </row>
    <row r="422" spans="1:18" ht="16.7" customHeight="1" x14ac:dyDescent="0.2">
      <c r="A422" s="11">
        <v>295</v>
      </c>
      <c r="B422" s="61"/>
      <c r="C422" s="62"/>
      <c r="D422" s="63"/>
      <c r="E422" s="64"/>
      <c r="F422" s="65"/>
      <c r="G422" s="66"/>
      <c r="H422" s="67"/>
      <c r="I422" s="68"/>
      <c r="J422" s="69"/>
      <c r="K422" s="70"/>
      <c r="L422" s="65"/>
      <c r="M422" s="65"/>
      <c r="N422" s="71"/>
      <c r="O422" s="34">
        <f t="shared" si="20"/>
        <v>0</v>
      </c>
      <c r="P422" s="16">
        <f t="shared" si="21"/>
        <v>0</v>
      </c>
      <c r="Q422" s="35">
        <f t="shared" si="22"/>
        <v>0</v>
      </c>
      <c r="R422" s="5">
        <f t="shared" si="23"/>
        <v>0</v>
      </c>
    </row>
    <row r="423" spans="1:18" ht="16.7" customHeight="1" x14ac:dyDescent="0.2">
      <c r="A423" s="11">
        <v>296</v>
      </c>
      <c r="B423" s="61"/>
      <c r="C423" s="62"/>
      <c r="D423" s="63"/>
      <c r="E423" s="64"/>
      <c r="F423" s="65"/>
      <c r="G423" s="66"/>
      <c r="H423" s="67"/>
      <c r="I423" s="68"/>
      <c r="J423" s="69"/>
      <c r="K423" s="70"/>
      <c r="L423" s="65"/>
      <c r="M423" s="65"/>
      <c r="N423" s="71"/>
      <c r="O423" s="34">
        <f t="shared" si="20"/>
        <v>0</v>
      </c>
      <c r="P423" s="16">
        <f t="shared" si="21"/>
        <v>0</v>
      </c>
      <c r="Q423" s="35">
        <f t="shared" si="22"/>
        <v>0</v>
      </c>
      <c r="R423" s="5">
        <f t="shared" si="23"/>
        <v>0</v>
      </c>
    </row>
    <row r="424" spans="1:18" ht="16.7" customHeight="1" x14ac:dyDescent="0.2">
      <c r="A424" s="11">
        <v>297</v>
      </c>
      <c r="B424" s="61"/>
      <c r="C424" s="62"/>
      <c r="D424" s="63"/>
      <c r="E424" s="64"/>
      <c r="F424" s="65"/>
      <c r="G424" s="66"/>
      <c r="H424" s="67"/>
      <c r="I424" s="68"/>
      <c r="J424" s="69"/>
      <c r="K424" s="70"/>
      <c r="L424" s="65"/>
      <c r="M424" s="65"/>
      <c r="N424" s="71"/>
      <c r="O424" s="34">
        <f t="shared" si="20"/>
        <v>0</v>
      </c>
      <c r="P424" s="16">
        <f t="shared" si="21"/>
        <v>0</v>
      </c>
      <c r="Q424" s="35">
        <f t="shared" si="22"/>
        <v>0</v>
      </c>
      <c r="R424" s="5">
        <f t="shared" si="23"/>
        <v>0</v>
      </c>
    </row>
    <row r="425" spans="1:18" ht="16.7" customHeight="1" x14ac:dyDescent="0.2">
      <c r="A425" s="11">
        <v>298</v>
      </c>
      <c r="B425" s="61"/>
      <c r="C425" s="62"/>
      <c r="D425" s="63"/>
      <c r="E425" s="64"/>
      <c r="F425" s="65"/>
      <c r="G425" s="66"/>
      <c r="H425" s="67"/>
      <c r="I425" s="68"/>
      <c r="J425" s="69"/>
      <c r="K425" s="70"/>
      <c r="L425" s="65"/>
      <c r="M425" s="65"/>
      <c r="N425" s="71"/>
      <c r="O425" s="34">
        <f t="shared" si="20"/>
        <v>0</v>
      </c>
      <c r="P425" s="16">
        <f t="shared" si="21"/>
        <v>0</v>
      </c>
      <c r="Q425" s="35">
        <f t="shared" si="22"/>
        <v>0</v>
      </c>
      <c r="R425" s="5">
        <f t="shared" si="23"/>
        <v>0</v>
      </c>
    </row>
    <row r="426" spans="1:18" ht="16.7" customHeight="1" x14ac:dyDescent="0.2">
      <c r="A426" s="11">
        <v>299</v>
      </c>
      <c r="B426" s="61"/>
      <c r="C426" s="62"/>
      <c r="D426" s="63"/>
      <c r="E426" s="64"/>
      <c r="F426" s="65"/>
      <c r="G426" s="66"/>
      <c r="H426" s="67"/>
      <c r="I426" s="68"/>
      <c r="J426" s="69"/>
      <c r="K426" s="70"/>
      <c r="L426" s="65"/>
      <c r="M426" s="65"/>
      <c r="N426" s="71"/>
      <c r="O426" s="34">
        <f t="shared" si="20"/>
        <v>0</v>
      </c>
      <c r="P426" s="16">
        <f t="shared" si="21"/>
        <v>0</v>
      </c>
      <c r="Q426" s="35">
        <f t="shared" si="22"/>
        <v>0</v>
      </c>
      <c r="R426" s="5">
        <f t="shared" si="23"/>
        <v>0</v>
      </c>
    </row>
    <row r="427" spans="1:18" ht="16.7" customHeight="1" x14ac:dyDescent="0.2">
      <c r="A427" s="11">
        <v>300</v>
      </c>
      <c r="B427" s="61"/>
      <c r="C427" s="62"/>
      <c r="D427" s="63"/>
      <c r="E427" s="64"/>
      <c r="F427" s="65"/>
      <c r="G427" s="66"/>
      <c r="H427" s="67"/>
      <c r="I427" s="68"/>
      <c r="J427" s="69"/>
      <c r="K427" s="70"/>
      <c r="L427" s="65"/>
      <c r="M427" s="65"/>
      <c r="N427" s="71"/>
      <c r="O427" s="34">
        <f t="shared" si="20"/>
        <v>0</v>
      </c>
      <c r="P427" s="16">
        <f t="shared" si="21"/>
        <v>0</v>
      </c>
      <c r="Q427" s="35">
        <f t="shared" si="22"/>
        <v>0</v>
      </c>
      <c r="R427" s="5">
        <f t="shared" si="23"/>
        <v>0</v>
      </c>
    </row>
    <row r="428" spans="1:18" ht="16.7" customHeight="1" x14ac:dyDescent="0.2">
      <c r="A428" s="11">
        <v>301</v>
      </c>
      <c r="B428" s="61"/>
      <c r="C428" s="62"/>
      <c r="D428" s="63"/>
      <c r="E428" s="64"/>
      <c r="F428" s="65"/>
      <c r="G428" s="66"/>
      <c r="H428" s="67"/>
      <c r="I428" s="68"/>
      <c r="J428" s="69"/>
      <c r="K428" s="70"/>
      <c r="L428" s="65"/>
      <c r="M428" s="65"/>
      <c r="N428" s="71"/>
      <c r="O428" s="34">
        <f t="shared" si="20"/>
        <v>0</v>
      </c>
      <c r="P428" s="16">
        <f t="shared" si="21"/>
        <v>0</v>
      </c>
      <c r="Q428" s="35">
        <f t="shared" si="22"/>
        <v>0</v>
      </c>
      <c r="R428" s="5">
        <f t="shared" si="23"/>
        <v>0</v>
      </c>
    </row>
    <row r="429" spans="1:18" ht="16.7" customHeight="1" x14ac:dyDescent="0.2">
      <c r="A429" s="11">
        <v>302</v>
      </c>
      <c r="B429" s="61"/>
      <c r="C429" s="62"/>
      <c r="D429" s="63"/>
      <c r="E429" s="64"/>
      <c r="F429" s="65"/>
      <c r="G429" s="66"/>
      <c r="H429" s="67"/>
      <c r="I429" s="68"/>
      <c r="J429" s="69"/>
      <c r="K429" s="70"/>
      <c r="L429" s="65"/>
      <c r="M429" s="65"/>
      <c r="N429" s="71"/>
      <c r="O429" s="34">
        <f t="shared" si="20"/>
        <v>0</v>
      </c>
      <c r="P429" s="16">
        <f t="shared" si="21"/>
        <v>0</v>
      </c>
      <c r="Q429" s="35">
        <f t="shared" si="22"/>
        <v>0</v>
      </c>
      <c r="R429" s="5">
        <f t="shared" si="23"/>
        <v>0</v>
      </c>
    </row>
    <row r="430" spans="1:18" ht="16.7" customHeight="1" x14ac:dyDescent="0.2">
      <c r="A430" s="11">
        <v>303</v>
      </c>
      <c r="B430" s="61"/>
      <c r="C430" s="62"/>
      <c r="D430" s="63"/>
      <c r="E430" s="64"/>
      <c r="F430" s="65"/>
      <c r="G430" s="66"/>
      <c r="H430" s="67"/>
      <c r="I430" s="68"/>
      <c r="J430" s="69"/>
      <c r="K430" s="70"/>
      <c r="L430" s="65"/>
      <c r="M430" s="65"/>
      <c r="N430" s="71"/>
      <c r="O430" s="34">
        <f t="shared" si="20"/>
        <v>0</v>
      </c>
      <c r="P430" s="16">
        <f t="shared" si="21"/>
        <v>0</v>
      </c>
      <c r="Q430" s="35">
        <f t="shared" si="22"/>
        <v>0</v>
      </c>
      <c r="R430" s="5">
        <f t="shared" si="23"/>
        <v>0</v>
      </c>
    </row>
    <row r="431" spans="1:18" ht="16.7" customHeight="1" x14ac:dyDescent="0.2">
      <c r="A431" s="11">
        <v>304</v>
      </c>
      <c r="B431" s="61"/>
      <c r="C431" s="62"/>
      <c r="D431" s="63"/>
      <c r="E431" s="64"/>
      <c r="F431" s="65"/>
      <c r="G431" s="66"/>
      <c r="H431" s="67"/>
      <c r="I431" s="68"/>
      <c r="J431" s="69"/>
      <c r="K431" s="70"/>
      <c r="L431" s="65"/>
      <c r="M431" s="65"/>
      <c r="N431" s="71"/>
      <c r="O431" s="34">
        <f t="shared" si="20"/>
        <v>0</v>
      </c>
      <c r="P431" s="16">
        <f t="shared" si="21"/>
        <v>0</v>
      </c>
      <c r="Q431" s="35">
        <f t="shared" si="22"/>
        <v>0</v>
      </c>
      <c r="R431" s="5">
        <f t="shared" si="23"/>
        <v>0</v>
      </c>
    </row>
    <row r="432" spans="1:18" ht="16.7" customHeight="1" x14ac:dyDescent="0.2">
      <c r="A432" s="11">
        <v>305</v>
      </c>
      <c r="B432" s="61"/>
      <c r="C432" s="62"/>
      <c r="D432" s="63"/>
      <c r="E432" s="64"/>
      <c r="F432" s="65"/>
      <c r="G432" s="66"/>
      <c r="H432" s="67"/>
      <c r="I432" s="68"/>
      <c r="J432" s="69"/>
      <c r="K432" s="70"/>
      <c r="L432" s="65"/>
      <c r="M432" s="65"/>
      <c r="N432" s="71"/>
      <c r="O432" s="34">
        <f t="shared" si="20"/>
        <v>0</v>
      </c>
      <c r="P432" s="16">
        <f t="shared" si="21"/>
        <v>0</v>
      </c>
      <c r="Q432" s="35">
        <f t="shared" si="22"/>
        <v>0</v>
      </c>
      <c r="R432" s="5">
        <f t="shared" si="23"/>
        <v>0</v>
      </c>
    </row>
    <row r="433" spans="1:18" ht="16.7" customHeight="1" x14ac:dyDescent="0.2">
      <c r="A433" s="11">
        <v>306</v>
      </c>
      <c r="B433" s="61"/>
      <c r="C433" s="62"/>
      <c r="D433" s="63"/>
      <c r="E433" s="64"/>
      <c r="F433" s="65"/>
      <c r="G433" s="66"/>
      <c r="H433" s="67"/>
      <c r="I433" s="68"/>
      <c r="J433" s="69"/>
      <c r="K433" s="70"/>
      <c r="L433" s="65"/>
      <c r="M433" s="65"/>
      <c r="N433" s="71"/>
      <c r="O433" s="34">
        <f t="shared" si="20"/>
        <v>0</v>
      </c>
      <c r="P433" s="16">
        <f t="shared" si="21"/>
        <v>0</v>
      </c>
      <c r="Q433" s="35">
        <f t="shared" si="22"/>
        <v>0</v>
      </c>
      <c r="R433" s="5">
        <f t="shared" si="23"/>
        <v>0</v>
      </c>
    </row>
    <row r="434" spans="1:18" ht="16.7" customHeight="1" x14ac:dyDescent="0.2">
      <c r="A434" s="11">
        <v>307</v>
      </c>
      <c r="B434" s="61"/>
      <c r="C434" s="62"/>
      <c r="D434" s="63"/>
      <c r="E434" s="64"/>
      <c r="F434" s="65"/>
      <c r="G434" s="66"/>
      <c r="H434" s="67"/>
      <c r="I434" s="68"/>
      <c r="J434" s="69"/>
      <c r="K434" s="70"/>
      <c r="L434" s="65"/>
      <c r="M434" s="65"/>
      <c r="N434" s="71"/>
      <c r="O434" s="34">
        <f t="shared" si="20"/>
        <v>0</v>
      </c>
      <c r="P434" s="16">
        <f t="shared" si="21"/>
        <v>0</v>
      </c>
      <c r="Q434" s="35">
        <f t="shared" si="22"/>
        <v>0</v>
      </c>
      <c r="R434" s="5">
        <f t="shared" si="23"/>
        <v>0</v>
      </c>
    </row>
    <row r="435" spans="1:18" ht="16.7" customHeight="1" x14ac:dyDescent="0.2">
      <c r="A435" s="11">
        <v>308</v>
      </c>
      <c r="B435" s="61"/>
      <c r="C435" s="62"/>
      <c r="D435" s="63"/>
      <c r="E435" s="64"/>
      <c r="F435" s="65"/>
      <c r="G435" s="66"/>
      <c r="H435" s="67"/>
      <c r="I435" s="68"/>
      <c r="J435" s="69"/>
      <c r="K435" s="70"/>
      <c r="L435" s="65"/>
      <c r="M435" s="65"/>
      <c r="N435" s="71"/>
      <c r="O435" s="34">
        <f t="shared" si="20"/>
        <v>0</v>
      </c>
      <c r="P435" s="16">
        <f t="shared" si="21"/>
        <v>0</v>
      </c>
      <c r="Q435" s="35">
        <f t="shared" si="22"/>
        <v>0</v>
      </c>
      <c r="R435" s="5">
        <f t="shared" si="23"/>
        <v>0</v>
      </c>
    </row>
    <row r="436" spans="1:18" ht="16.7" customHeight="1" x14ac:dyDescent="0.2">
      <c r="A436" s="11">
        <v>309</v>
      </c>
      <c r="B436" s="61"/>
      <c r="C436" s="62"/>
      <c r="D436" s="63"/>
      <c r="E436" s="64"/>
      <c r="F436" s="65"/>
      <c r="G436" s="66"/>
      <c r="H436" s="67"/>
      <c r="I436" s="68"/>
      <c r="J436" s="69"/>
      <c r="K436" s="70"/>
      <c r="L436" s="65"/>
      <c r="M436" s="65"/>
      <c r="N436" s="71"/>
      <c r="O436" s="34">
        <f t="shared" si="20"/>
        <v>0</v>
      </c>
      <c r="P436" s="16">
        <f t="shared" si="21"/>
        <v>0</v>
      </c>
      <c r="Q436" s="35">
        <f t="shared" si="22"/>
        <v>0</v>
      </c>
      <c r="R436" s="5">
        <f t="shared" si="23"/>
        <v>0</v>
      </c>
    </row>
    <row r="437" spans="1:18" ht="16.7" customHeight="1" x14ac:dyDescent="0.2">
      <c r="A437" s="11">
        <v>310</v>
      </c>
      <c r="B437" s="61"/>
      <c r="C437" s="62"/>
      <c r="D437" s="63"/>
      <c r="E437" s="64"/>
      <c r="F437" s="65"/>
      <c r="G437" s="66"/>
      <c r="H437" s="67"/>
      <c r="I437" s="68"/>
      <c r="J437" s="69"/>
      <c r="K437" s="70"/>
      <c r="L437" s="65"/>
      <c r="M437" s="65"/>
      <c r="N437" s="71"/>
      <c r="O437" s="34">
        <f t="shared" si="20"/>
        <v>0</v>
      </c>
      <c r="P437" s="16">
        <f t="shared" si="21"/>
        <v>0</v>
      </c>
      <c r="Q437" s="35">
        <f t="shared" si="22"/>
        <v>0</v>
      </c>
      <c r="R437" s="5">
        <f t="shared" si="23"/>
        <v>0</v>
      </c>
    </row>
    <row r="438" spans="1:18" ht="16.7" customHeight="1" x14ac:dyDescent="0.2">
      <c r="A438" s="11">
        <v>311</v>
      </c>
      <c r="B438" s="61"/>
      <c r="C438" s="62"/>
      <c r="D438" s="63"/>
      <c r="E438" s="64"/>
      <c r="F438" s="65"/>
      <c r="G438" s="66"/>
      <c r="H438" s="67"/>
      <c r="I438" s="68"/>
      <c r="J438" s="69"/>
      <c r="K438" s="70"/>
      <c r="L438" s="65"/>
      <c r="M438" s="65"/>
      <c r="N438" s="71"/>
      <c r="O438" s="34">
        <f t="shared" si="20"/>
        <v>0</v>
      </c>
      <c r="P438" s="16">
        <f t="shared" si="21"/>
        <v>0</v>
      </c>
      <c r="Q438" s="35">
        <f t="shared" si="22"/>
        <v>0</v>
      </c>
      <c r="R438" s="5">
        <f t="shared" si="23"/>
        <v>0</v>
      </c>
    </row>
    <row r="439" spans="1:18" ht="16.7" customHeight="1" x14ac:dyDescent="0.2">
      <c r="A439" s="11">
        <v>312</v>
      </c>
      <c r="B439" s="61"/>
      <c r="C439" s="62"/>
      <c r="D439" s="63"/>
      <c r="E439" s="64"/>
      <c r="F439" s="65"/>
      <c r="G439" s="66"/>
      <c r="H439" s="67"/>
      <c r="I439" s="68"/>
      <c r="J439" s="69"/>
      <c r="K439" s="70"/>
      <c r="L439" s="65"/>
      <c r="M439" s="65"/>
      <c r="N439" s="71"/>
      <c r="O439" s="34">
        <f t="shared" si="20"/>
        <v>0</v>
      </c>
      <c r="P439" s="16">
        <f t="shared" si="21"/>
        <v>0</v>
      </c>
      <c r="Q439" s="35">
        <f t="shared" si="22"/>
        <v>0</v>
      </c>
      <c r="R439" s="5">
        <f t="shared" si="23"/>
        <v>0</v>
      </c>
    </row>
    <row r="440" spans="1:18" ht="16.7" customHeight="1" x14ac:dyDescent="0.2">
      <c r="A440" s="11">
        <v>313</v>
      </c>
      <c r="B440" s="61"/>
      <c r="C440" s="62"/>
      <c r="D440" s="63"/>
      <c r="E440" s="64"/>
      <c r="F440" s="65"/>
      <c r="G440" s="66"/>
      <c r="H440" s="67"/>
      <c r="I440" s="68"/>
      <c r="J440" s="69"/>
      <c r="K440" s="70"/>
      <c r="L440" s="65"/>
      <c r="M440" s="65"/>
      <c r="N440" s="71"/>
      <c r="O440" s="34">
        <f t="shared" si="20"/>
        <v>0</v>
      </c>
      <c r="P440" s="16">
        <f t="shared" si="21"/>
        <v>0</v>
      </c>
      <c r="Q440" s="35">
        <f t="shared" si="22"/>
        <v>0</v>
      </c>
      <c r="R440" s="5">
        <f t="shared" si="23"/>
        <v>0</v>
      </c>
    </row>
    <row r="441" spans="1:18" ht="16.7" customHeight="1" x14ac:dyDescent="0.2">
      <c r="A441" s="11">
        <v>314</v>
      </c>
      <c r="B441" s="61"/>
      <c r="C441" s="62"/>
      <c r="D441" s="63"/>
      <c r="E441" s="64"/>
      <c r="F441" s="65"/>
      <c r="G441" s="66"/>
      <c r="H441" s="67"/>
      <c r="I441" s="68"/>
      <c r="J441" s="69"/>
      <c r="K441" s="70"/>
      <c r="L441" s="65"/>
      <c r="M441" s="65"/>
      <c r="N441" s="71"/>
      <c r="O441" s="34">
        <f t="shared" si="20"/>
        <v>0</v>
      </c>
      <c r="P441" s="16">
        <f t="shared" si="21"/>
        <v>0</v>
      </c>
      <c r="Q441" s="35">
        <f t="shared" si="22"/>
        <v>0</v>
      </c>
      <c r="R441" s="5">
        <f t="shared" si="23"/>
        <v>0</v>
      </c>
    </row>
    <row r="442" spans="1:18" ht="16.7" customHeight="1" x14ac:dyDescent="0.2">
      <c r="A442" s="11">
        <v>315</v>
      </c>
      <c r="B442" s="61"/>
      <c r="C442" s="62"/>
      <c r="D442" s="63"/>
      <c r="E442" s="64"/>
      <c r="F442" s="65"/>
      <c r="G442" s="66"/>
      <c r="H442" s="67"/>
      <c r="I442" s="68"/>
      <c r="J442" s="69"/>
      <c r="K442" s="70"/>
      <c r="L442" s="65"/>
      <c r="M442" s="65"/>
      <c r="N442" s="71"/>
      <c r="O442" s="34">
        <f t="shared" si="20"/>
        <v>0</v>
      </c>
      <c r="P442" s="16">
        <f t="shared" si="21"/>
        <v>0</v>
      </c>
      <c r="Q442" s="35">
        <f t="shared" si="22"/>
        <v>0</v>
      </c>
      <c r="R442" s="5">
        <f t="shared" si="23"/>
        <v>0</v>
      </c>
    </row>
    <row r="443" spans="1:18" ht="16.7" customHeight="1" x14ac:dyDescent="0.2">
      <c r="A443" s="11">
        <v>316</v>
      </c>
      <c r="B443" s="61"/>
      <c r="C443" s="62"/>
      <c r="D443" s="63"/>
      <c r="E443" s="64"/>
      <c r="F443" s="65"/>
      <c r="G443" s="66"/>
      <c r="H443" s="67"/>
      <c r="I443" s="68"/>
      <c r="J443" s="69"/>
      <c r="K443" s="70"/>
      <c r="L443" s="65"/>
      <c r="M443" s="65"/>
      <c r="N443" s="71"/>
      <c r="O443" s="34">
        <f t="shared" si="20"/>
        <v>0</v>
      </c>
      <c r="P443" s="16">
        <f t="shared" si="21"/>
        <v>0</v>
      </c>
      <c r="Q443" s="35">
        <f t="shared" si="22"/>
        <v>0</v>
      </c>
      <c r="R443" s="5">
        <f t="shared" si="23"/>
        <v>0</v>
      </c>
    </row>
    <row r="444" spans="1:18" ht="16.7" customHeight="1" x14ac:dyDescent="0.2">
      <c r="A444" s="11">
        <v>317</v>
      </c>
      <c r="B444" s="61"/>
      <c r="C444" s="62"/>
      <c r="D444" s="63"/>
      <c r="E444" s="64"/>
      <c r="F444" s="65"/>
      <c r="G444" s="66"/>
      <c r="H444" s="67"/>
      <c r="I444" s="68"/>
      <c r="J444" s="69"/>
      <c r="K444" s="70"/>
      <c r="L444" s="65"/>
      <c r="M444" s="65"/>
      <c r="N444" s="71"/>
      <c r="O444" s="34">
        <f t="shared" si="20"/>
        <v>0</v>
      </c>
      <c r="P444" s="16">
        <f t="shared" si="21"/>
        <v>0</v>
      </c>
      <c r="Q444" s="35">
        <f t="shared" si="22"/>
        <v>0</v>
      </c>
      <c r="R444" s="5">
        <f t="shared" si="23"/>
        <v>0</v>
      </c>
    </row>
    <row r="445" spans="1:18" ht="16.7" customHeight="1" x14ac:dyDescent="0.2">
      <c r="A445" s="11">
        <v>318</v>
      </c>
      <c r="B445" s="61"/>
      <c r="C445" s="62"/>
      <c r="D445" s="63"/>
      <c r="E445" s="64"/>
      <c r="F445" s="65"/>
      <c r="G445" s="66"/>
      <c r="H445" s="67"/>
      <c r="I445" s="68"/>
      <c r="J445" s="69"/>
      <c r="K445" s="70"/>
      <c r="L445" s="65"/>
      <c r="M445" s="65"/>
      <c r="N445" s="71"/>
      <c r="O445" s="34">
        <f t="shared" si="20"/>
        <v>0</v>
      </c>
      <c r="P445" s="16">
        <f t="shared" si="21"/>
        <v>0</v>
      </c>
      <c r="Q445" s="35">
        <f t="shared" si="22"/>
        <v>0</v>
      </c>
      <c r="R445" s="5">
        <f t="shared" si="23"/>
        <v>0</v>
      </c>
    </row>
    <row r="446" spans="1:18" ht="16.7" customHeight="1" x14ac:dyDescent="0.2">
      <c r="A446" s="11">
        <v>319</v>
      </c>
      <c r="B446" s="61"/>
      <c r="C446" s="62"/>
      <c r="D446" s="63"/>
      <c r="E446" s="64"/>
      <c r="F446" s="65"/>
      <c r="G446" s="66"/>
      <c r="H446" s="67"/>
      <c r="I446" s="68"/>
      <c r="J446" s="69"/>
      <c r="K446" s="70"/>
      <c r="L446" s="65"/>
      <c r="M446" s="65"/>
      <c r="N446" s="71"/>
      <c r="O446" s="34">
        <f t="shared" si="20"/>
        <v>0</v>
      </c>
      <c r="P446" s="16">
        <f t="shared" si="21"/>
        <v>0</v>
      </c>
      <c r="Q446" s="35">
        <f t="shared" si="22"/>
        <v>0</v>
      </c>
      <c r="R446" s="5">
        <f t="shared" si="23"/>
        <v>0</v>
      </c>
    </row>
    <row r="447" spans="1:18" ht="16.7" customHeight="1" x14ac:dyDescent="0.2">
      <c r="A447" s="11">
        <v>320</v>
      </c>
      <c r="B447" s="61"/>
      <c r="C447" s="62"/>
      <c r="D447" s="63"/>
      <c r="E447" s="64"/>
      <c r="F447" s="65"/>
      <c r="G447" s="66"/>
      <c r="H447" s="67"/>
      <c r="I447" s="68"/>
      <c r="J447" s="69"/>
      <c r="K447" s="70"/>
      <c r="L447" s="65"/>
      <c r="M447" s="65"/>
      <c r="N447" s="71"/>
      <c r="O447" s="34">
        <f t="shared" si="20"/>
        <v>0</v>
      </c>
      <c r="P447" s="16">
        <f t="shared" si="21"/>
        <v>0</v>
      </c>
      <c r="Q447" s="35">
        <f t="shared" si="22"/>
        <v>0</v>
      </c>
      <c r="R447" s="5">
        <f t="shared" si="23"/>
        <v>0</v>
      </c>
    </row>
    <row r="448" spans="1:18" ht="16.7" customHeight="1" x14ac:dyDescent="0.2">
      <c r="A448" s="11">
        <v>321</v>
      </c>
      <c r="B448" s="61"/>
      <c r="C448" s="62"/>
      <c r="D448" s="63"/>
      <c r="E448" s="64"/>
      <c r="F448" s="65"/>
      <c r="G448" s="66"/>
      <c r="H448" s="67"/>
      <c r="I448" s="68"/>
      <c r="J448" s="69"/>
      <c r="K448" s="70"/>
      <c r="L448" s="65"/>
      <c r="M448" s="65"/>
      <c r="N448" s="71"/>
      <c r="O448" s="34">
        <f t="shared" si="20"/>
        <v>0</v>
      </c>
      <c r="P448" s="16">
        <f t="shared" si="21"/>
        <v>0</v>
      </c>
      <c r="Q448" s="35">
        <f t="shared" si="22"/>
        <v>0</v>
      </c>
      <c r="R448" s="5">
        <f t="shared" si="23"/>
        <v>0</v>
      </c>
    </row>
    <row r="449" spans="1:18" ht="16.7" customHeight="1" x14ac:dyDescent="0.2">
      <c r="A449" s="11">
        <v>322</v>
      </c>
      <c r="B449" s="61"/>
      <c r="C449" s="62"/>
      <c r="D449" s="63"/>
      <c r="E449" s="64"/>
      <c r="F449" s="65"/>
      <c r="G449" s="66"/>
      <c r="H449" s="67"/>
      <c r="I449" s="68"/>
      <c r="J449" s="69"/>
      <c r="K449" s="70"/>
      <c r="L449" s="65"/>
      <c r="M449" s="65"/>
      <c r="N449" s="71"/>
      <c r="O449" s="34">
        <f t="shared" ref="O449:O460" si="24">N449</f>
        <v>0</v>
      </c>
      <c r="P449" s="16">
        <f t="shared" ref="P449:P460" si="25">(D449*E449*N449)/1000000</f>
        <v>0</v>
      </c>
      <c r="Q449" s="35">
        <f t="shared" ref="Q449:Q460" si="26">M449</f>
        <v>0</v>
      </c>
      <c r="R449" s="5">
        <f t="shared" ref="R449:R460" si="27">F449*K449</f>
        <v>0</v>
      </c>
    </row>
    <row r="450" spans="1:18" ht="16.7" customHeight="1" x14ac:dyDescent="0.2">
      <c r="A450" s="11">
        <v>323</v>
      </c>
      <c r="B450" s="61"/>
      <c r="C450" s="62"/>
      <c r="D450" s="63"/>
      <c r="E450" s="64"/>
      <c r="F450" s="65"/>
      <c r="G450" s="66"/>
      <c r="H450" s="67"/>
      <c r="I450" s="68"/>
      <c r="J450" s="69"/>
      <c r="K450" s="70"/>
      <c r="L450" s="65"/>
      <c r="M450" s="65"/>
      <c r="N450" s="71"/>
      <c r="O450" s="34">
        <f t="shared" si="24"/>
        <v>0</v>
      </c>
      <c r="P450" s="16">
        <f t="shared" si="25"/>
        <v>0</v>
      </c>
      <c r="Q450" s="35">
        <f t="shared" si="26"/>
        <v>0</v>
      </c>
      <c r="R450" s="5">
        <f t="shared" si="27"/>
        <v>0</v>
      </c>
    </row>
    <row r="451" spans="1:18" ht="16.7" customHeight="1" x14ac:dyDescent="0.2">
      <c r="A451" s="11">
        <v>324</v>
      </c>
      <c r="B451" s="61"/>
      <c r="C451" s="62"/>
      <c r="D451" s="63"/>
      <c r="E451" s="64"/>
      <c r="F451" s="65"/>
      <c r="G451" s="66"/>
      <c r="H451" s="67"/>
      <c r="I451" s="68"/>
      <c r="J451" s="69"/>
      <c r="K451" s="70"/>
      <c r="L451" s="65"/>
      <c r="M451" s="65"/>
      <c r="N451" s="71"/>
      <c r="O451" s="34">
        <f t="shared" si="24"/>
        <v>0</v>
      </c>
      <c r="P451" s="16">
        <f t="shared" si="25"/>
        <v>0</v>
      </c>
      <c r="Q451" s="35">
        <f t="shared" si="26"/>
        <v>0</v>
      </c>
      <c r="R451" s="5">
        <f t="shared" si="27"/>
        <v>0</v>
      </c>
    </row>
    <row r="452" spans="1:18" ht="16.7" customHeight="1" x14ac:dyDescent="0.2">
      <c r="A452" s="11">
        <v>325</v>
      </c>
      <c r="B452" s="61"/>
      <c r="C452" s="62"/>
      <c r="D452" s="63"/>
      <c r="E452" s="64"/>
      <c r="F452" s="65"/>
      <c r="G452" s="66"/>
      <c r="H452" s="67"/>
      <c r="I452" s="68"/>
      <c r="J452" s="69"/>
      <c r="K452" s="70"/>
      <c r="L452" s="65"/>
      <c r="M452" s="65"/>
      <c r="N452" s="71"/>
      <c r="O452" s="34">
        <f t="shared" si="24"/>
        <v>0</v>
      </c>
      <c r="P452" s="16">
        <f t="shared" si="25"/>
        <v>0</v>
      </c>
      <c r="Q452" s="35">
        <f t="shared" si="26"/>
        <v>0</v>
      </c>
      <c r="R452" s="5">
        <f t="shared" si="27"/>
        <v>0</v>
      </c>
    </row>
    <row r="453" spans="1:18" ht="16.7" customHeight="1" x14ac:dyDescent="0.2">
      <c r="A453" s="11">
        <v>326</v>
      </c>
      <c r="B453" s="61"/>
      <c r="C453" s="62"/>
      <c r="D453" s="63"/>
      <c r="E453" s="64"/>
      <c r="F453" s="65"/>
      <c r="G453" s="66"/>
      <c r="H453" s="67"/>
      <c r="I453" s="68"/>
      <c r="J453" s="69"/>
      <c r="K453" s="70"/>
      <c r="L453" s="65"/>
      <c r="M453" s="65"/>
      <c r="N453" s="71"/>
      <c r="O453" s="34">
        <f t="shared" si="24"/>
        <v>0</v>
      </c>
      <c r="P453" s="16">
        <f t="shared" si="25"/>
        <v>0</v>
      </c>
      <c r="Q453" s="35">
        <f t="shared" si="26"/>
        <v>0</v>
      </c>
      <c r="R453" s="5">
        <f t="shared" si="27"/>
        <v>0</v>
      </c>
    </row>
    <row r="454" spans="1:18" ht="16.7" customHeight="1" x14ac:dyDescent="0.2">
      <c r="A454" s="11">
        <v>327</v>
      </c>
      <c r="B454" s="61"/>
      <c r="C454" s="62"/>
      <c r="D454" s="63"/>
      <c r="E454" s="64"/>
      <c r="F454" s="65"/>
      <c r="G454" s="66"/>
      <c r="H454" s="67"/>
      <c r="I454" s="68"/>
      <c r="J454" s="69"/>
      <c r="K454" s="70"/>
      <c r="L454" s="65"/>
      <c r="M454" s="65"/>
      <c r="N454" s="71"/>
      <c r="O454" s="34">
        <f t="shared" si="24"/>
        <v>0</v>
      </c>
      <c r="P454" s="16">
        <f t="shared" si="25"/>
        <v>0</v>
      </c>
      <c r="Q454" s="35">
        <f t="shared" si="26"/>
        <v>0</v>
      </c>
      <c r="R454" s="5">
        <f t="shared" si="27"/>
        <v>0</v>
      </c>
    </row>
    <row r="455" spans="1:18" ht="16.7" customHeight="1" x14ac:dyDescent="0.2">
      <c r="A455" s="11">
        <v>328</v>
      </c>
      <c r="B455" s="61"/>
      <c r="C455" s="62"/>
      <c r="D455" s="63"/>
      <c r="E455" s="64"/>
      <c r="F455" s="65"/>
      <c r="G455" s="66"/>
      <c r="H455" s="67"/>
      <c r="I455" s="68"/>
      <c r="J455" s="69"/>
      <c r="K455" s="70"/>
      <c r="L455" s="65"/>
      <c r="M455" s="65"/>
      <c r="N455" s="71"/>
      <c r="O455" s="34">
        <f t="shared" si="24"/>
        <v>0</v>
      </c>
      <c r="P455" s="16">
        <f t="shared" si="25"/>
        <v>0</v>
      </c>
      <c r="Q455" s="35">
        <f t="shared" si="26"/>
        <v>0</v>
      </c>
      <c r="R455" s="5">
        <f t="shared" si="27"/>
        <v>0</v>
      </c>
    </row>
    <row r="456" spans="1:18" ht="16.7" customHeight="1" x14ac:dyDescent="0.2">
      <c r="A456" s="11">
        <v>329</v>
      </c>
      <c r="B456" s="61"/>
      <c r="C456" s="62"/>
      <c r="D456" s="63"/>
      <c r="E456" s="64"/>
      <c r="F456" s="65"/>
      <c r="G456" s="66"/>
      <c r="H456" s="67"/>
      <c r="I456" s="68"/>
      <c r="J456" s="69"/>
      <c r="K456" s="70"/>
      <c r="L456" s="65"/>
      <c r="M456" s="65"/>
      <c r="N456" s="71"/>
      <c r="O456" s="34">
        <f t="shared" si="24"/>
        <v>0</v>
      </c>
      <c r="P456" s="16">
        <f t="shared" si="25"/>
        <v>0</v>
      </c>
      <c r="Q456" s="35">
        <f t="shared" si="26"/>
        <v>0</v>
      </c>
      <c r="R456" s="5">
        <f t="shared" si="27"/>
        <v>0</v>
      </c>
    </row>
    <row r="457" spans="1:18" ht="16.7" customHeight="1" x14ac:dyDescent="0.2">
      <c r="A457" s="11">
        <v>330</v>
      </c>
      <c r="B457" s="61"/>
      <c r="C457" s="62"/>
      <c r="D457" s="63"/>
      <c r="E457" s="64"/>
      <c r="F457" s="65"/>
      <c r="G457" s="66"/>
      <c r="H457" s="67"/>
      <c r="I457" s="68"/>
      <c r="J457" s="69"/>
      <c r="K457" s="70"/>
      <c r="L457" s="65"/>
      <c r="M457" s="65"/>
      <c r="N457" s="71"/>
      <c r="O457" s="34">
        <f t="shared" si="24"/>
        <v>0</v>
      </c>
      <c r="P457" s="16">
        <f t="shared" si="25"/>
        <v>0</v>
      </c>
      <c r="Q457" s="35">
        <f t="shared" si="26"/>
        <v>0</v>
      </c>
      <c r="R457" s="5">
        <f t="shared" si="27"/>
        <v>0</v>
      </c>
    </row>
    <row r="458" spans="1:18" ht="16.7" customHeight="1" x14ac:dyDescent="0.2">
      <c r="A458" s="11">
        <v>331</v>
      </c>
      <c r="B458" s="61"/>
      <c r="C458" s="62"/>
      <c r="D458" s="63"/>
      <c r="E458" s="64"/>
      <c r="F458" s="65"/>
      <c r="G458" s="66"/>
      <c r="H458" s="67"/>
      <c r="I458" s="68"/>
      <c r="J458" s="69"/>
      <c r="K458" s="70"/>
      <c r="L458" s="65"/>
      <c r="M458" s="65"/>
      <c r="N458" s="71"/>
      <c r="O458" s="34">
        <f t="shared" si="24"/>
        <v>0</v>
      </c>
      <c r="P458" s="16">
        <f t="shared" si="25"/>
        <v>0</v>
      </c>
      <c r="Q458" s="35">
        <f t="shared" si="26"/>
        <v>0</v>
      </c>
      <c r="R458" s="5">
        <f t="shared" si="27"/>
        <v>0</v>
      </c>
    </row>
    <row r="459" spans="1:18" ht="16.7" customHeight="1" x14ac:dyDescent="0.2">
      <c r="A459" s="11">
        <v>332</v>
      </c>
      <c r="B459" s="61"/>
      <c r="C459" s="62"/>
      <c r="D459" s="63"/>
      <c r="E459" s="64"/>
      <c r="F459" s="65"/>
      <c r="G459" s="66"/>
      <c r="H459" s="67"/>
      <c r="I459" s="68"/>
      <c r="J459" s="69"/>
      <c r="K459" s="70"/>
      <c r="L459" s="65"/>
      <c r="M459" s="65"/>
      <c r="N459" s="71"/>
      <c r="O459" s="34">
        <f t="shared" si="24"/>
        <v>0</v>
      </c>
      <c r="P459" s="16">
        <f t="shared" si="25"/>
        <v>0</v>
      </c>
      <c r="Q459" s="35">
        <f t="shared" si="26"/>
        <v>0</v>
      </c>
      <c r="R459" s="5">
        <f t="shared" si="27"/>
        <v>0</v>
      </c>
    </row>
    <row r="460" spans="1:18" ht="16.7" customHeight="1" x14ac:dyDescent="0.2">
      <c r="A460" s="11">
        <v>333</v>
      </c>
      <c r="B460" s="61"/>
      <c r="C460" s="62"/>
      <c r="D460" s="63"/>
      <c r="E460" s="64"/>
      <c r="F460" s="65"/>
      <c r="G460" s="66"/>
      <c r="H460" s="67"/>
      <c r="I460" s="68"/>
      <c r="J460" s="69"/>
      <c r="K460" s="70"/>
      <c r="L460" s="65"/>
      <c r="M460" s="65"/>
      <c r="N460" s="71"/>
      <c r="O460" s="34">
        <f t="shared" si="24"/>
        <v>0</v>
      </c>
      <c r="P460" s="16">
        <f t="shared" si="25"/>
        <v>0</v>
      </c>
      <c r="Q460" s="35">
        <f t="shared" si="26"/>
        <v>0</v>
      </c>
      <c r="R460" s="5">
        <f t="shared" si="27"/>
        <v>0</v>
      </c>
    </row>
  </sheetData>
  <sheetProtection algorithmName="SHA-512" hashValue="E1P6H7IIOoSUrZzQroiJIMQdhCElDZixW/nb5ZvVfpJitxjZsUp6vlSxcNd2XoD0LNp9TlP3GgjP1CGlOIcTgA==" saltValue="HfhrsTdQc5daZE6DE/uRzQ==" spinCount="100000" sheet="1" objects="1" scenarios="1" formatCells="0" selectLockedCells="1" sort="0"/>
  <mergeCells count="38">
    <mergeCell ref="J4:K4"/>
    <mergeCell ref="L4:N4"/>
    <mergeCell ref="A4:I4"/>
    <mergeCell ref="J5:N6"/>
    <mergeCell ref="J7:N7"/>
    <mergeCell ref="E5:F5"/>
    <mergeCell ref="E6:F6"/>
    <mergeCell ref="G5:H5"/>
    <mergeCell ref="G6:H6"/>
    <mergeCell ref="A5:B5"/>
    <mergeCell ref="A6:B6"/>
    <mergeCell ref="C5:D5"/>
    <mergeCell ref="J8:N8"/>
    <mergeCell ref="J9:N9"/>
    <mergeCell ref="G7:H7"/>
    <mergeCell ref="G8:H8"/>
    <mergeCell ref="E7:F7"/>
    <mergeCell ref="E8:F8"/>
    <mergeCell ref="G9:H9"/>
    <mergeCell ref="A8:B8"/>
    <mergeCell ref="A9:B9"/>
    <mergeCell ref="C6:D6"/>
    <mergeCell ref="C8:D8"/>
    <mergeCell ref="C9:D9"/>
    <mergeCell ref="C7:D7"/>
    <mergeCell ref="N13:N14"/>
    <mergeCell ref="M13:M14"/>
    <mergeCell ref="K13:K14"/>
    <mergeCell ref="K12:L12"/>
    <mergeCell ref="A10:N10"/>
    <mergeCell ref="K11:N11"/>
    <mergeCell ref="L13:L14"/>
    <mergeCell ref="G12:H12"/>
    <mergeCell ref="G11:J11"/>
    <mergeCell ref="I12:J12"/>
    <mergeCell ref="B11:F11"/>
    <mergeCell ref="B12:B14"/>
    <mergeCell ref="C12:C14"/>
  </mergeCells>
  <dataValidations xWindow="408" yWindow="510" count="28">
    <dataValidation allowBlank="1" showErrorMessage="1" promptTitle="Edge Colour Abbreviations" prompt="This is just a tool to remind you of exact colour wording to facilitate MaxCut import!!" sqref="G71:G127 G14:G15" xr:uid="{00000000-0002-0000-0000-000000000000}"/>
    <dataValidation allowBlank="1" showInputMessage="1" showErrorMessage="1" promptTitle="Lattice" prompt="Enter how many of the doors need to be made into lattices" sqref="N128" xr:uid="{00000000-0002-0000-0000-000001000000}"/>
    <dataValidation allowBlank="1" showInputMessage="1" showErrorMessage="1" promptTitle="Glass Cut Out" prompt="Enter how many of the doors need to have glass cut outs_x000a_" sqref="M128" xr:uid="{00000000-0002-0000-0000-000002000000}"/>
    <dataValidation allowBlank="1" showInputMessage="1" showErrorMessage="1" promptTitle="Name of Panel" prompt="Not neccesary, however this will help to identify your panels and doors.  Some examples: Door, Kick Plate, Corner unit, Kitchen, Main Bedroom etc.)" sqref="B128" xr:uid="{00000000-0002-0000-0000-000003000000}"/>
    <dataValidation type="list" allowBlank="1" showInputMessage="1" promptTitle="Board Description" prompt="There is a drop down list here for all abbreviations of Melamine Chipboard Colours and Finish. If however you want another type of board please specify colour and material." sqref="C128" xr:uid="{00000000-0002-0000-0000-000004000000}">
      <formula1>Boards</formula1>
    </dataValidation>
    <dataValidation type="whole" allowBlank="1" showInputMessage="1" showErrorMessage="1" promptTitle="Length or Height" prompt="Length or Height in millimetres:_x000a_eg: 900_x000a__x000a_NB!!! The grain always follows the length/height!!! except in some rare cases._x000a__x000a_NB!!! The size you indicate here will be the finished size with the edging included - not cut size!!!" sqref="D128" xr:uid="{00000000-0002-0000-0000-000005000000}">
      <formula1>40</formula1>
      <formula2>5000</formula2>
    </dataValidation>
    <dataValidation type="whole" allowBlank="1" showInputMessage="1" showErrorMessage="1" promptTitle="Width" prompt="Width in millimetres:_x000a_eg: 600_x000a__x000a_NB!!! The size you indicate here will be the finished size with the edging included - not cut size!!!" sqref="E128" xr:uid="{00000000-0002-0000-0000-000006000000}">
      <formula1>40</formula1>
      <formula2>5000</formula2>
    </dataValidation>
    <dataValidation allowBlank="1" showInputMessage="1" showErrorMessage="1" promptTitle="Quantity" prompt="Quantity of Doors or Panels" sqref="F128" xr:uid="{00000000-0002-0000-0000-000007000000}"/>
    <dataValidation type="list" allowBlank="1" showInputMessage="1" promptTitle="Edging Description" prompt="There is a drop down list here for all abbreviations of Edging Colours. If however you want another type of Edge Colour please indicate colour and material." sqref="G128" xr:uid="{00000000-0002-0000-0000-000008000000}">
      <formula1>Edge</formula1>
    </dataValidation>
    <dataValidation type="list" allowBlank="1" showInputMessage="1" showErrorMessage="1" errorTitle="Wrong Thickness or Width" error="This cell must be blank or have the correct thickness or width in case of 32mm" promptTitle="Enter Size of Edging" prompt="Please enter the thickness of the edging.  there is a drop down list here for options. In the case of 32mm wide edging choose 32mm." sqref="H128" xr:uid="{00000000-0002-0000-0000-000009000000}">
      <formula1>"0.4mm,0.6mm,1mm,1.3mm,1.5mm,2mm,32mm"</formula1>
    </dataValidation>
    <dataValidation allowBlank="1" showInputMessage="1" showErrorMessage="1" promptTitle="Job Reference" prompt="Please enter the quote number as the Job Reference!" sqref="G8" xr:uid="{00000000-0002-0000-0000-00000A000000}"/>
    <dataValidation allowBlank="1" showInputMessage="1" showErrorMessage="1" promptTitle="Hinge Holes" prompt="Enter number of hinge-holes per door" sqref="K128" xr:uid="{00000000-0002-0000-0000-00000B000000}"/>
    <dataValidation allowBlank="1" showErrorMessage="1" sqref="O12:R14 B129:B460" xr:uid="{00000000-0002-0000-0000-00000C000000}"/>
    <dataValidation type="list" allowBlank="1" showInputMessage="1" errorTitle="Input length or width" error="input: length or width" promptTitle="Input: length or width" prompt="Please enter either length (Height) or width as place where hinge-holes will be drilled!!_x000a_NB!!!  Remember that the Length is not neccesarily the longer side, as in the case of drawers!!!" sqref="L128" xr:uid="{00000000-0002-0000-0000-00000D000000}">
      <formula1>"length,width"</formula1>
    </dataValidation>
    <dataValidation type="list" allowBlank="1" showInputMessage="1" showErrorMessage="1" errorTitle="Wrong amount of sides" error="This cell must be blank or contain either 1 or 2 as an entry" promptTitle="Length sides to be edged" prompt="Please enter either 1 or 2 for amount of sides to be edged along the Length (Height) or leave blank." sqref="I128" xr:uid="{00000000-0002-0000-0000-00000E000000}">
      <formula1>"1,2"</formula1>
    </dataValidation>
    <dataValidation type="list" allowBlank="1" showInputMessage="1" showErrorMessage="1" errorTitle="Wrong amount of sides" error="This cell must be blank or contain either 1 or 2 as an entry" promptTitle="Width sides to be edged" prompt="Please enter either 1 or 2 for amount of sides to be edged along the Width or leave blank." sqref="J128" xr:uid="{00000000-0002-0000-0000-00000F000000}">
      <formula1>"1,2"</formula1>
    </dataValidation>
    <dataValidation type="list" allowBlank="1" promptTitle="Board Description" prompt="There is a drop down list here for all abbreviations of Melamine Chipboard Colours and Finish. If however you want another type of board please specify colour and material." sqref="C129:C460" xr:uid="{00000000-0002-0000-0000-000010000000}">
      <formula1>Boards</formula1>
    </dataValidation>
    <dataValidation type="whole" allowBlank="1" showErrorMessage="1" promptTitle="Length or Height" prompt="Length or Height in millimetres:_x000a_eg: 900_x000a__x000a_NB!!! The grain always follows the length/height!!! except in some rare cases._x000a__x000a_NB!!! The size you indicate here will be the finished size with the edging included - not cut size!!!" sqref="D129:D460" xr:uid="{00000000-0002-0000-0000-000011000000}">
      <formula1>40</formula1>
      <formula2>5000</formula2>
    </dataValidation>
    <dataValidation type="whole" allowBlank="1" showErrorMessage="1" promptTitle="Width" prompt="Width in millimetres:_x000a_eg: 600_x000a__x000a_NB!!! The size you indicate here will be the finished size with the edging included - not cut size!!!" sqref="E129:E460" xr:uid="{00000000-0002-0000-0000-000012000000}">
      <formula1>40</formula1>
      <formula2>5000</formula2>
    </dataValidation>
    <dataValidation allowBlank="1" showErrorMessage="1" promptTitle="Quantity" prompt="Quantity of Panels" sqref="F129:F460" xr:uid="{00000000-0002-0000-0000-000013000000}"/>
    <dataValidation type="list" allowBlank="1" promptTitle="Edging Description" prompt="There is a drop down list here for all abbreviations of Edging Colours. If however you want another type of Edge Colour please indicate colour and material." sqref="G129:G460" xr:uid="{00000000-0002-0000-0000-000014000000}">
      <formula1>Edge</formula1>
    </dataValidation>
    <dataValidation type="list" allowBlank="1" showErrorMessage="1" errorTitle="Wrong Thickness or Width" error="This cell must be blank or have the correct thickness or width in case of 32mm" promptTitle="Enter Size of Edging" prompt="Please enter the thickness of the edging.  there is a drop down list here for options. In the case of 32mm wide edging choose 32mm." sqref="H129:H460" xr:uid="{00000000-0002-0000-0000-000015000000}">
      <formula1>"0.4mm,0.6mm,1mm,1.3mm,1.5mm,2mm,32mm"</formula1>
    </dataValidation>
    <dataValidation type="list" allowBlank="1" showErrorMessage="1" errorTitle="Wrong amount of sides" error="This cell must be blank or contain either 1 or 2 as an entry" promptTitle="Length sides to be edged" prompt="Please enter either 1 or 2 for amount of sides to be edged along the Length (Height) or leave blank." sqref="I129:I460" xr:uid="{00000000-0002-0000-0000-000016000000}">
      <formula1>"1,2"</formula1>
    </dataValidation>
    <dataValidation type="list" allowBlank="1" showErrorMessage="1" errorTitle="Wrong amount of sides" error="This cell must be blank or contain either 1 or 2 as an entry" promptTitle="Width sides to be edged" prompt="Please enter either 1 or 2 for amount of sides to be edged along the Width or leave blank." sqref="J129:J460" xr:uid="{00000000-0002-0000-0000-000017000000}">
      <formula1>"1,2"</formula1>
    </dataValidation>
    <dataValidation allowBlank="1" showErrorMessage="1" promptTitle="Lattice" prompt="Enter how many of the doors need to be made into lattices" sqref="N129:N460" xr:uid="{00000000-0002-0000-0000-000018000000}"/>
    <dataValidation allowBlank="1" showErrorMessage="1" promptTitle="Glass Cut Out" prompt="Enter how many of the doors need to have glass cut outs_x000a_" sqref="M129:M460" xr:uid="{00000000-0002-0000-0000-000019000000}"/>
    <dataValidation allowBlank="1" showErrorMessage="1" promptTitle="Hinge Holes" prompt="Enter number of hinge-holes per door" sqref="K129:K460" xr:uid="{00000000-0002-0000-0000-00001A000000}"/>
    <dataValidation type="list" allowBlank="1" errorTitle="Input length or width" error="input: length or width" promptTitle="Input: length or width" prompt="Please enter either length (Height) or width as place where hinge-holes will be drilled!!_x000a_NB!!!  Remember that the Length is not neccesarily the longer side, as in the case of drawers!!!" sqref="L129:L460" xr:uid="{00000000-0002-0000-0000-00001B000000}">
      <formula1>"length,width"</formula1>
    </dataValidation>
  </dataValidations>
  <pageMargins left="0.51181102362204722" right="0.31496062992125984" top="0.55118110236220474" bottom="0.74803149606299213" header="0.31496062992125984" footer="0.31496062992125984"/>
  <pageSetup paperSize="9" orientation="portrait" r:id="rId1"/>
  <headerFooter>
    <oddHeader>&amp;R&amp;P</oddHeader>
    <oddFooter>&amp;L&amp;8Only hand written changes to order
will be accepted.&amp;C&amp;8No cancellations or changes will accepted
 once in production.&amp;R&amp;8________________________________________
Signature of person confirming cutting list&amp;9.</oddFooter>
  </headerFooter>
  <rowBreaks count="7" manualBreakCount="7">
    <brk id="153" max="16383" man="1"/>
    <brk id="193" max="16383" man="1"/>
    <brk id="234" max="17" man="1"/>
    <brk id="276" max="17" man="1"/>
    <brk id="322" max="17" man="1"/>
    <brk id="368" max="17" man="1"/>
    <brk id="414" max="17" man="1"/>
  </rowBreaks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475"/>
  <sheetViews>
    <sheetView workbookViewId="0">
      <selection activeCell="E3" sqref="E3"/>
    </sheetView>
  </sheetViews>
  <sheetFormatPr defaultRowHeight="15" x14ac:dyDescent="0.25"/>
  <cols>
    <col min="1" max="1" width="11.42578125" style="98" customWidth="1"/>
    <col min="2" max="2" width="9.28515625" style="98" bestFit="1" customWidth="1"/>
    <col min="3" max="3" width="6.140625" style="98" bestFit="1" customWidth="1"/>
    <col min="4" max="4" width="5.7109375" style="98" bestFit="1" customWidth="1"/>
    <col min="5" max="5" width="7.5703125" style="98" bestFit="1" customWidth="1"/>
    <col min="6" max="6" width="22.140625" style="98" customWidth="1"/>
    <col min="7" max="7" width="8.7109375" style="98" customWidth="1"/>
    <col min="8" max="8" width="24.5703125" style="98" customWidth="1"/>
    <col min="9" max="12" width="15.140625" style="98" bestFit="1" customWidth="1"/>
    <col min="13" max="13" width="11.140625" style="98" customWidth="1"/>
    <col min="14" max="17" width="6" style="98" bestFit="1" customWidth="1"/>
    <col min="18" max="18" width="5.7109375" style="98" bestFit="1" customWidth="1"/>
    <col min="19" max="19" width="10.140625" style="98" bestFit="1" customWidth="1"/>
    <col min="20" max="20" width="9.140625" style="101"/>
    <col min="21" max="16384" width="9.140625" style="98"/>
  </cols>
  <sheetData>
    <row r="1" spans="1:20" ht="12" x14ac:dyDescent="0.2">
      <c r="A1" s="98" t="s">
        <v>21</v>
      </c>
      <c r="B1" s="98" t="s">
        <v>0</v>
      </c>
      <c r="C1" s="98" t="s">
        <v>1</v>
      </c>
      <c r="D1" s="98" t="s">
        <v>2</v>
      </c>
      <c r="E1" s="98" t="s">
        <v>6</v>
      </c>
      <c r="F1" s="98" t="s">
        <v>7</v>
      </c>
      <c r="G1" s="98" t="s">
        <v>8</v>
      </c>
      <c r="H1" s="98" t="s">
        <v>9</v>
      </c>
      <c r="I1" s="98" t="s">
        <v>10</v>
      </c>
      <c r="J1" s="98" t="s">
        <v>11</v>
      </c>
      <c r="K1" s="98" t="s">
        <v>12</v>
      </c>
      <c r="L1" s="98" t="s">
        <v>13</v>
      </c>
      <c r="M1" s="98" t="s">
        <v>14</v>
      </c>
      <c r="N1" s="98" t="s">
        <v>15</v>
      </c>
      <c r="O1" s="98" t="s">
        <v>16</v>
      </c>
      <c r="P1" s="98" t="s">
        <v>17</v>
      </c>
      <c r="Q1" s="98" t="s">
        <v>18</v>
      </c>
      <c r="R1" s="98" t="s">
        <v>19</v>
      </c>
      <c r="S1" s="98" t="s">
        <v>20</v>
      </c>
      <c r="T1" s="98"/>
    </row>
    <row r="2" spans="1:20" ht="12" x14ac:dyDescent="0.2">
      <c r="A2" s="98" t="str">
        <f>IF(E2="","","Input Panel")</f>
        <v/>
      </c>
      <c r="B2" s="98" t="str">
        <f>IF('Board Cutting Form'!B128="","",'Board Cutting Form'!B128)</f>
        <v/>
      </c>
      <c r="C2" s="98" t="str">
        <f>IF('Board Cutting Form'!D128="","",'Board Cutting Form'!D128)</f>
        <v/>
      </c>
      <c r="D2" s="98" t="str">
        <f>IF('Board Cutting Form'!E128="","",'Board Cutting Form'!E128)</f>
        <v/>
      </c>
      <c r="E2" s="98" t="str">
        <f>IF('Board Cutting Form'!F128="","",'Board Cutting Form'!F128)</f>
        <v/>
      </c>
      <c r="F2" s="99" t="str">
        <f>IF(OR('Board Cutting Form'!N128&gt;0,'Board Cutting Form'!M128&gt;0,'Board Cutting Form'!K128&gt;0),"("&amp;'Board Cutting Form'!N$12&amp;"-0"&amp;'Board Cutting Form'!N128&amp;" "&amp;'Board Cutting Form'!M$12&amp;"-0"&amp;'Board Cutting Form'!M128&amp;" "&amp;'Board Cutting Form'!K$12&amp;"-0"&amp;'Board Cutting Form'!K128&amp;")","")</f>
        <v/>
      </c>
      <c r="G2" s="98" t="str">
        <f>IF(E2="","","SameAsSheet")</f>
        <v/>
      </c>
      <c r="H2" s="98" t="str">
        <f>IF('Board Cutting Form'!F128="","",'Board Cutting Form'!C128)</f>
        <v/>
      </c>
      <c r="I2" s="98" t="str">
        <f>IF('Board Cutting Form'!I128&gt;=1,'Board Cutting Form'!G128&amp;"-"&amp;'Board Cutting Form'!H128,"")</f>
        <v/>
      </c>
      <c r="J2" s="100" t="str">
        <f>IF('Board Cutting Form'!I128=2,'Board Cutting Form'!G128&amp;"-"&amp;'Board Cutting Form'!H128,"")</f>
        <v/>
      </c>
      <c r="K2" s="100" t="str">
        <f>IF('Board Cutting Form'!J128&gt;=1,'Board Cutting Form'!G128&amp;"-"&amp;'Board Cutting Form'!H128,"")</f>
        <v/>
      </c>
      <c r="L2" s="100" t="str">
        <f>IF('Board Cutting Form'!J128=2,'Board Cutting Form'!G128&amp;"-"&amp;'Board Cutting Form'!H128,"")</f>
        <v/>
      </c>
      <c r="M2" s="98" t="str">
        <f>IF(E2="","","TRUE")</f>
        <v/>
      </c>
      <c r="T2" s="98"/>
    </row>
    <row r="3" spans="1:20" ht="12" x14ac:dyDescent="0.2">
      <c r="A3" s="98" t="str">
        <f t="shared" ref="A3:A66" si="0">IF(E3="","","Input Panel")</f>
        <v/>
      </c>
      <c r="B3" s="98" t="str">
        <f>IF('Board Cutting Form'!B129="","",'Board Cutting Form'!B129)</f>
        <v/>
      </c>
      <c r="C3" s="98" t="str">
        <f>IF('Board Cutting Form'!D129="","",'Board Cutting Form'!D129)</f>
        <v/>
      </c>
      <c r="D3" s="98" t="str">
        <f>IF('Board Cutting Form'!E129="","",'Board Cutting Form'!E129)</f>
        <v/>
      </c>
      <c r="E3" s="98" t="str">
        <f>IF('Board Cutting Form'!F129="","",'Board Cutting Form'!F129)</f>
        <v/>
      </c>
      <c r="F3" s="99" t="str">
        <f>IF(OR('Board Cutting Form'!N129&gt;0,'Board Cutting Form'!M129&gt;0,'Board Cutting Form'!K129&gt;0),"("&amp;'Board Cutting Form'!N$12&amp;"-0"&amp;'Board Cutting Form'!N129&amp;" "&amp;'Board Cutting Form'!M$12&amp;"-0"&amp;'Board Cutting Form'!M129&amp;" "&amp;'Board Cutting Form'!K$12&amp;"-0"&amp;'Board Cutting Form'!K129&amp;")","")</f>
        <v/>
      </c>
      <c r="G3" s="98" t="str">
        <f t="shared" ref="G3:G66" si="1">IF(E3="","","SameAsSheet")</f>
        <v/>
      </c>
      <c r="H3" s="98" t="str">
        <f>IF('Board Cutting Form'!F129="","",'Board Cutting Form'!C129)</f>
        <v/>
      </c>
      <c r="I3" s="98" t="str">
        <f>IF('Board Cutting Form'!I129&gt;=1,'Board Cutting Form'!G129&amp;"-"&amp;'Board Cutting Form'!H129,"")</f>
        <v/>
      </c>
      <c r="J3" s="100" t="str">
        <f>IF('Board Cutting Form'!I129=2,'Board Cutting Form'!G129&amp;"-"&amp;'Board Cutting Form'!H129,"")</f>
        <v/>
      </c>
      <c r="K3" s="100" t="str">
        <f>IF('Board Cutting Form'!J129&gt;=1,'Board Cutting Form'!G129&amp;"-"&amp;'Board Cutting Form'!H129,"")</f>
        <v/>
      </c>
      <c r="L3" s="100" t="str">
        <f>IF('Board Cutting Form'!J129=2,'Board Cutting Form'!G129&amp;"-"&amp;'Board Cutting Form'!H129,"")</f>
        <v/>
      </c>
      <c r="M3" s="98" t="str">
        <f t="shared" ref="M3:M66" si="2">IF(E3="","","TRUE")</f>
        <v/>
      </c>
      <c r="T3" s="98"/>
    </row>
    <row r="4" spans="1:20" ht="12" x14ac:dyDescent="0.2">
      <c r="A4" s="98" t="str">
        <f t="shared" si="0"/>
        <v/>
      </c>
      <c r="B4" s="98" t="str">
        <f>IF('Board Cutting Form'!B130="","",'Board Cutting Form'!B130)</f>
        <v/>
      </c>
      <c r="C4" s="98" t="str">
        <f>IF('Board Cutting Form'!D130="","",'Board Cutting Form'!D130)</f>
        <v/>
      </c>
      <c r="D4" s="98" t="str">
        <f>IF('Board Cutting Form'!E130="","",'Board Cutting Form'!E130)</f>
        <v/>
      </c>
      <c r="E4" s="98" t="str">
        <f>IF('Board Cutting Form'!F130="","",'Board Cutting Form'!F130)</f>
        <v/>
      </c>
      <c r="F4" s="99" t="str">
        <f>IF(OR('Board Cutting Form'!N130&gt;0,'Board Cutting Form'!M130&gt;0,'Board Cutting Form'!K130&gt;0),"("&amp;'Board Cutting Form'!N$12&amp;"-0"&amp;'Board Cutting Form'!N130&amp;" "&amp;'Board Cutting Form'!M$12&amp;"-0"&amp;'Board Cutting Form'!M130&amp;" "&amp;'Board Cutting Form'!K$12&amp;"-0"&amp;'Board Cutting Form'!K130&amp;")","")</f>
        <v/>
      </c>
      <c r="G4" s="98" t="str">
        <f t="shared" si="1"/>
        <v/>
      </c>
      <c r="H4" s="98" t="str">
        <f>IF('Board Cutting Form'!F130="","",'Board Cutting Form'!C130)</f>
        <v/>
      </c>
      <c r="I4" s="98" t="str">
        <f>IF('Board Cutting Form'!I130&gt;=1,'Board Cutting Form'!G130&amp;"-"&amp;'Board Cutting Form'!H130,"")</f>
        <v/>
      </c>
      <c r="J4" s="100" t="str">
        <f>IF('Board Cutting Form'!I130=2,'Board Cutting Form'!G130&amp;"-"&amp;'Board Cutting Form'!H130,"")</f>
        <v/>
      </c>
      <c r="K4" s="100" t="str">
        <f>IF('Board Cutting Form'!J130&gt;=1,'Board Cutting Form'!G130&amp;"-"&amp;'Board Cutting Form'!H130,"")</f>
        <v/>
      </c>
      <c r="L4" s="100" t="str">
        <f>IF('Board Cutting Form'!J130=2,'Board Cutting Form'!G130&amp;"-"&amp;'Board Cutting Form'!H130,"")</f>
        <v/>
      </c>
      <c r="M4" s="98" t="str">
        <f t="shared" si="2"/>
        <v/>
      </c>
      <c r="T4" s="98"/>
    </row>
    <row r="5" spans="1:20" ht="12" x14ac:dyDescent="0.2">
      <c r="A5" s="98" t="str">
        <f t="shared" si="0"/>
        <v/>
      </c>
      <c r="B5" s="98" t="str">
        <f>IF('Board Cutting Form'!B131="","",'Board Cutting Form'!B131)</f>
        <v/>
      </c>
      <c r="C5" s="98" t="str">
        <f>IF('Board Cutting Form'!D131="","",'Board Cutting Form'!D131)</f>
        <v/>
      </c>
      <c r="D5" s="98" t="str">
        <f>IF('Board Cutting Form'!E131="","",'Board Cutting Form'!E131)</f>
        <v/>
      </c>
      <c r="E5" s="98" t="str">
        <f>IF('Board Cutting Form'!F131="","",'Board Cutting Form'!F131)</f>
        <v/>
      </c>
      <c r="F5" s="99" t="str">
        <f>IF(OR('Board Cutting Form'!N131&gt;0,'Board Cutting Form'!M131&gt;0,'Board Cutting Form'!K131&gt;0),"("&amp;'Board Cutting Form'!N$12&amp;"-0"&amp;'Board Cutting Form'!N131&amp;" "&amp;'Board Cutting Form'!M$12&amp;"-0"&amp;'Board Cutting Form'!M131&amp;" "&amp;'Board Cutting Form'!K$12&amp;"-0"&amp;'Board Cutting Form'!K131&amp;")","")</f>
        <v/>
      </c>
      <c r="G5" s="98" t="str">
        <f t="shared" si="1"/>
        <v/>
      </c>
      <c r="H5" s="98" t="str">
        <f>IF('Board Cutting Form'!F131="","",'Board Cutting Form'!C131)</f>
        <v/>
      </c>
      <c r="I5" s="98" t="str">
        <f>IF('Board Cutting Form'!I131&gt;=1,'Board Cutting Form'!G131&amp;"-"&amp;'Board Cutting Form'!H131,"")</f>
        <v/>
      </c>
      <c r="J5" s="100" t="str">
        <f>IF('Board Cutting Form'!I131=2,'Board Cutting Form'!G131&amp;"-"&amp;'Board Cutting Form'!H131,"")</f>
        <v/>
      </c>
      <c r="K5" s="100" t="str">
        <f>IF('Board Cutting Form'!J131&gt;=1,'Board Cutting Form'!G131&amp;"-"&amp;'Board Cutting Form'!H131,"")</f>
        <v/>
      </c>
      <c r="L5" s="100" t="str">
        <f>IF('Board Cutting Form'!J131=2,'Board Cutting Form'!G131&amp;"-"&amp;'Board Cutting Form'!H131,"")</f>
        <v/>
      </c>
      <c r="M5" s="98" t="str">
        <f t="shared" si="2"/>
        <v/>
      </c>
      <c r="T5" s="98"/>
    </row>
    <row r="6" spans="1:20" ht="12" x14ac:dyDescent="0.2">
      <c r="A6" s="98" t="str">
        <f t="shared" si="0"/>
        <v/>
      </c>
      <c r="B6" s="98" t="str">
        <f>IF('Board Cutting Form'!B132="","",'Board Cutting Form'!B132)</f>
        <v/>
      </c>
      <c r="C6" s="98" t="str">
        <f>IF('Board Cutting Form'!D132="","",'Board Cutting Form'!D132)</f>
        <v/>
      </c>
      <c r="D6" s="98" t="str">
        <f>IF('Board Cutting Form'!E132="","",'Board Cutting Form'!E132)</f>
        <v/>
      </c>
      <c r="E6" s="98" t="str">
        <f>IF('Board Cutting Form'!F132="","",'Board Cutting Form'!F132)</f>
        <v/>
      </c>
      <c r="F6" s="99" t="str">
        <f>IF(OR('Board Cutting Form'!N132&gt;0,'Board Cutting Form'!M132&gt;0,'Board Cutting Form'!K132&gt;0),"("&amp;'Board Cutting Form'!N$12&amp;"-0"&amp;'Board Cutting Form'!N132&amp;" "&amp;'Board Cutting Form'!M$12&amp;"-0"&amp;'Board Cutting Form'!M132&amp;" "&amp;'Board Cutting Form'!K$12&amp;"-0"&amp;'Board Cutting Form'!K132&amp;")","")</f>
        <v/>
      </c>
      <c r="G6" s="98" t="str">
        <f t="shared" si="1"/>
        <v/>
      </c>
      <c r="H6" s="98" t="str">
        <f>IF('Board Cutting Form'!F132="","",'Board Cutting Form'!C132)</f>
        <v/>
      </c>
      <c r="I6" s="98" t="str">
        <f>IF('Board Cutting Form'!I132&gt;=1,'Board Cutting Form'!G132&amp;"-"&amp;'Board Cutting Form'!H132,"")</f>
        <v/>
      </c>
      <c r="J6" s="100" t="str">
        <f>IF('Board Cutting Form'!I132=2,'Board Cutting Form'!G132&amp;"-"&amp;'Board Cutting Form'!H132,"")</f>
        <v/>
      </c>
      <c r="K6" s="100" t="str">
        <f>IF('Board Cutting Form'!J132&gt;=1,'Board Cutting Form'!G132&amp;"-"&amp;'Board Cutting Form'!H132,"")</f>
        <v/>
      </c>
      <c r="L6" s="100" t="str">
        <f>IF('Board Cutting Form'!J132=2,'Board Cutting Form'!G132&amp;"-"&amp;'Board Cutting Form'!H132,"")</f>
        <v/>
      </c>
      <c r="M6" s="98" t="str">
        <f t="shared" si="2"/>
        <v/>
      </c>
      <c r="T6" s="98"/>
    </row>
    <row r="7" spans="1:20" ht="12" x14ac:dyDescent="0.2">
      <c r="A7" s="98" t="str">
        <f t="shared" si="0"/>
        <v/>
      </c>
      <c r="B7" s="98" t="str">
        <f>IF('Board Cutting Form'!B133="","",'Board Cutting Form'!B133)</f>
        <v/>
      </c>
      <c r="C7" s="98" t="str">
        <f>IF('Board Cutting Form'!D133="","",'Board Cutting Form'!D133)</f>
        <v/>
      </c>
      <c r="D7" s="98" t="str">
        <f>IF('Board Cutting Form'!E133="","",'Board Cutting Form'!E133)</f>
        <v/>
      </c>
      <c r="E7" s="98" t="str">
        <f>IF('Board Cutting Form'!F133="","",'Board Cutting Form'!F133)</f>
        <v/>
      </c>
      <c r="F7" s="99" t="str">
        <f>IF(OR('Board Cutting Form'!N133&gt;0,'Board Cutting Form'!M133&gt;0,'Board Cutting Form'!K133&gt;0),"("&amp;'Board Cutting Form'!N$12&amp;"-0"&amp;'Board Cutting Form'!N133&amp;" "&amp;'Board Cutting Form'!M$12&amp;"-0"&amp;'Board Cutting Form'!M133&amp;" "&amp;'Board Cutting Form'!K$12&amp;"-0"&amp;'Board Cutting Form'!K133&amp;")","")</f>
        <v/>
      </c>
      <c r="G7" s="98" t="str">
        <f t="shared" si="1"/>
        <v/>
      </c>
      <c r="H7" s="98" t="str">
        <f>IF('Board Cutting Form'!F133="","",'Board Cutting Form'!C133)</f>
        <v/>
      </c>
      <c r="I7" s="98" t="str">
        <f>IF('Board Cutting Form'!I133&gt;=1,'Board Cutting Form'!G133&amp;"-"&amp;'Board Cutting Form'!H133,"")</f>
        <v/>
      </c>
      <c r="J7" s="100" t="str">
        <f>IF('Board Cutting Form'!I133=2,'Board Cutting Form'!G133&amp;"-"&amp;'Board Cutting Form'!H133,"")</f>
        <v/>
      </c>
      <c r="K7" s="100" t="str">
        <f>IF('Board Cutting Form'!J133&gt;=1,'Board Cutting Form'!G133&amp;"-"&amp;'Board Cutting Form'!H133,"")</f>
        <v/>
      </c>
      <c r="L7" s="100" t="str">
        <f>IF('Board Cutting Form'!J133=2,'Board Cutting Form'!G133&amp;"-"&amp;'Board Cutting Form'!H133,"")</f>
        <v/>
      </c>
      <c r="M7" s="98" t="str">
        <f t="shared" si="2"/>
        <v/>
      </c>
      <c r="T7" s="98"/>
    </row>
    <row r="8" spans="1:20" ht="12" x14ac:dyDescent="0.2">
      <c r="A8" s="98" t="str">
        <f t="shared" si="0"/>
        <v/>
      </c>
      <c r="B8" s="98" t="str">
        <f>IF('Board Cutting Form'!B134="","",'Board Cutting Form'!B134)</f>
        <v/>
      </c>
      <c r="C8" s="98" t="str">
        <f>IF('Board Cutting Form'!D134="","",'Board Cutting Form'!D134)</f>
        <v/>
      </c>
      <c r="D8" s="98" t="str">
        <f>IF('Board Cutting Form'!E134="","",'Board Cutting Form'!E134)</f>
        <v/>
      </c>
      <c r="E8" s="98" t="str">
        <f>IF('Board Cutting Form'!F134="","",'Board Cutting Form'!F134)</f>
        <v/>
      </c>
      <c r="F8" s="99" t="str">
        <f>IF(OR('Board Cutting Form'!N134&gt;0,'Board Cutting Form'!M134&gt;0,'Board Cutting Form'!K134&gt;0),"("&amp;'Board Cutting Form'!N$12&amp;"-0"&amp;'Board Cutting Form'!N134&amp;" "&amp;'Board Cutting Form'!M$12&amp;"-0"&amp;'Board Cutting Form'!M134&amp;" "&amp;'Board Cutting Form'!K$12&amp;"-0"&amp;'Board Cutting Form'!K134&amp;")","")</f>
        <v/>
      </c>
      <c r="G8" s="98" t="str">
        <f t="shared" si="1"/>
        <v/>
      </c>
      <c r="H8" s="98" t="str">
        <f>IF('Board Cutting Form'!F134="","",'Board Cutting Form'!C134)</f>
        <v/>
      </c>
      <c r="I8" s="98" t="str">
        <f>IF('Board Cutting Form'!I134&gt;=1,'Board Cutting Form'!G134&amp;"-"&amp;'Board Cutting Form'!H134,"")</f>
        <v/>
      </c>
      <c r="J8" s="100" t="str">
        <f>IF('Board Cutting Form'!I134=2,'Board Cutting Form'!G134&amp;"-"&amp;'Board Cutting Form'!H134,"")</f>
        <v/>
      </c>
      <c r="K8" s="100" t="str">
        <f>IF('Board Cutting Form'!J134&gt;=1,'Board Cutting Form'!G134&amp;"-"&amp;'Board Cutting Form'!H134,"")</f>
        <v/>
      </c>
      <c r="L8" s="100" t="str">
        <f>IF('Board Cutting Form'!J134=2,'Board Cutting Form'!G134&amp;"-"&amp;'Board Cutting Form'!H134,"")</f>
        <v/>
      </c>
      <c r="M8" s="98" t="str">
        <f t="shared" si="2"/>
        <v/>
      </c>
      <c r="T8" s="98"/>
    </row>
    <row r="9" spans="1:20" ht="12" x14ac:dyDescent="0.2">
      <c r="A9" s="98" t="str">
        <f t="shared" si="0"/>
        <v/>
      </c>
      <c r="B9" s="98" t="str">
        <f>IF('Board Cutting Form'!B135="","",'Board Cutting Form'!B135)</f>
        <v/>
      </c>
      <c r="C9" s="98" t="str">
        <f>IF('Board Cutting Form'!D135="","",'Board Cutting Form'!D135)</f>
        <v/>
      </c>
      <c r="D9" s="98" t="str">
        <f>IF('Board Cutting Form'!E135="","",'Board Cutting Form'!E135)</f>
        <v/>
      </c>
      <c r="E9" s="98" t="str">
        <f>IF('Board Cutting Form'!F135="","",'Board Cutting Form'!F135)</f>
        <v/>
      </c>
      <c r="F9" s="99" t="str">
        <f>IF(OR('Board Cutting Form'!N135&gt;0,'Board Cutting Form'!M135&gt;0,'Board Cutting Form'!K135&gt;0),"("&amp;'Board Cutting Form'!N$12&amp;"-0"&amp;'Board Cutting Form'!N135&amp;" "&amp;'Board Cutting Form'!M$12&amp;"-0"&amp;'Board Cutting Form'!M135&amp;" "&amp;'Board Cutting Form'!K$12&amp;"-0"&amp;'Board Cutting Form'!K135&amp;")","")</f>
        <v/>
      </c>
      <c r="G9" s="98" t="str">
        <f t="shared" si="1"/>
        <v/>
      </c>
      <c r="H9" s="98" t="str">
        <f>IF('Board Cutting Form'!F135="","",'Board Cutting Form'!C135)</f>
        <v/>
      </c>
      <c r="I9" s="98" t="str">
        <f>IF('Board Cutting Form'!I135&gt;=1,'Board Cutting Form'!G135&amp;"-"&amp;'Board Cutting Form'!H135,"")</f>
        <v/>
      </c>
      <c r="J9" s="100" t="str">
        <f>IF('Board Cutting Form'!I135=2,'Board Cutting Form'!G135&amp;"-"&amp;'Board Cutting Form'!H135,"")</f>
        <v/>
      </c>
      <c r="K9" s="100" t="str">
        <f>IF('Board Cutting Form'!J135&gt;=1,'Board Cutting Form'!G135&amp;"-"&amp;'Board Cutting Form'!H135,"")</f>
        <v/>
      </c>
      <c r="L9" s="100" t="str">
        <f>IF('Board Cutting Form'!J135=2,'Board Cutting Form'!G135&amp;"-"&amp;'Board Cutting Form'!H135,"")</f>
        <v/>
      </c>
      <c r="M9" s="98" t="str">
        <f t="shared" si="2"/>
        <v/>
      </c>
      <c r="T9" s="98"/>
    </row>
    <row r="10" spans="1:20" ht="12" x14ac:dyDescent="0.2">
      <c r="A10" s="98" t="str">
        <f t="shared" si="0"/>
        <v/>
      </c>
      <c r="B10" s="98" t="str">
        <f>IF('Board Cutting Form'!B136="","",'Board Cutting Form'!B136)</f>
        <v/>
      </c>
      <c r="C10" s="98" t="str">
        <f>IF('Board Cutting Form'!D136="","",'Board Cutting Form'!D136)</f>
        <v/>
      </c>
      <c r="D10" s="98" t="str">
        <f>IF('Board Cutting Form'!E136="","",'Board Cutting Form'!E136)</f>
        <v/>
      </c>
      <c r="E10" s="98" t="str">
        <f>IF('Board Cutting Form'!F136="","",'Board Cutting Form'!F136)</f>
        <v/>
      </c>
      <c r="F10" s="99" t="str">
        <f>IF(OR('Board Cutting Form'!N136&gt;0,'Board Cutting Form'!M136&gt;0,'Board Cutting Form'!K136&gt;0),"("&amp;'Board Cutting Form'!N$12&amp;"-0"&amp;'Board Cutting Form'!N136&amp;" "&amp;'Board Cutting Form'!M$12&amp;"-0"&amp;'Board Cutting Form'!M136&amp;" "&amp;'Board Cutting Form'!K$12&amp;"-0"&amp;'Board Cutting Form'!K136&amp;")","")</f>
        <v/>
      </c>
      <c r="G10" s="98" t="str">
        <f t="shared" si="1"/>
        <v/>
      </c>
      <c r="H10" s="98" t="str">
        <f>IF('Board Cutting Form'!F136="","",'Board Cutting Form'!C136)</f>
        <v/>
      </c>
      <c r="I10" s="98" t="str">
        <f>IF('Board Cutting Form'!I136&gt;=1,'Board Cutting Form'!G136&amp;"-"&amp;'Board Cutting Form'!H136,"")</f>
        <v/>
      </c>
      <c r="J10" s="100" t="str">
        <f>IF('Board Cutting Form'!I136=2,'Board Cutting Form'!G136&amp;"-"&amp;'Board Cutting Form'!H136,"")</f>
        <v/>
      </c>
      <c r="K10" s="100" t="str">
        <f>IF('Board Cutting Form'!J136&gt;=1,'Board Cutting Form'!G136&amp;"-"&amp;'Board Cutting Form'!H136,"")</f>
        <v/>
      </c>
      <c r="L10" s="100" t="str">
        <f>IF('Board Cutting Form'!J136=2,'Board Cutting Form'!G136&amp;"-"&amp;'Board Cutting Form'!H136,"")</f>
        <v/>
      </c>
      <c r="M10" s="98" t="str">
        <f t="shared" si="2"/>
        <v/>
      </c>
      <c r="T10" s="98"/>
    </row>
    <row r="11" spans="1:20" ht="12" x14ac:dyDescent="0.2">
      <c r="A11" s="98" t="str">
        <f t="shared" si="0"/>
        <v/>
      </c>
      <c r="B11" s="98" t="str">
        <f>IF('Board Cutting Form'!B137="","",'Board Cutting Form'!B137)</f>
        <v/>
      </c>
      <c r="C11" s="98" t="str">
        <f>IF('Board Cutting Form'!D137="","",'Board Cutting Form'!D137)</f>
        <v/>
      </c>
      <c r="D11" s="98" t="str">
        <f>IF('Board Cutting Form'!E137="","",'Board Cutting Form'!E137)</f>
        <v/>
      </c>
      <c r="E11" s="98" t="str">
        <f>IF('Board Cutting Form'!F137="","",'Board Cutting Form'!F137)</f>
        <v/>
      </c>
      <c r="F11" s="99" t="str">
        <f>IF(OR('Board Cutting Form'!N137&gt;0,'Board Cutting Form'!M137&gt;0,'Board Cutting Form'!K137&gt;0),"("&amp;'Board Cutting Form'!N$12&amp;"-0"&amp;'Board Cutting Form'!N137&amp;" "&amp;'Board Cutting Form'!M$12&amp;"-0"&amp;'Board Cutting Form'!M137&amp;" "&amp;'Board Cutting Form'!K$12&amp;"-0"&amp;'Board Cutting Form'!K137&amp;")","")</f>
        <v/>
      </c>
      <c r="G11" s="98" t="str">
        <f t="shared" si="1"/>
        <v/>
      </c>
      <c r="H11" s="98" t="str">
        <f>IF('Board Cutting Form'!F137="","",'Board Cutting Form'!C137)</f>
        <v/>
      </c>
      <c r="I11" s="98" t="str">
        <f>IF('Board Cutting Form'!I137&gt;=1,'Board Cutting Form'!G137&amp;"-"&amp;'Board Cutting Form'!H137,"")</f>
        <v/>
      </c>
      <c r="J11" s="100" t="str">
        <f>IF('Board Cutting Form'!I137=2,'Board Cutting Form'!G137&amp;"-"&amp;'Board Cutting Form'!H137,"")</f>
        <v/>
      </c>
      <c r="K11" s="100" t="str">
        <f>IF('Board Cutting Form'!J137&gt;=1,'Board Cutting Form'!G137&amp;"-"&amp;'Board Cutting Form'!H137,"")</f>
        <v/>
      </c>
      <c r="L11" s="100" t="str">
        <f>IF('Board Cutting Form'!J137=2,'Board Cutting Form'!G137&amp;"-"&amp;'Board Cutting Form'!H137,"")</f>
        <v/>
      </c>
      <c r="M11" s="98" t="str">
        <f t="shared" si="2"/>
        <v/>
      </c>
      <c r="T11" s="98"/>
    </row>
    <row r="12" spans="1:20" ht="12" x14ac:dyDescent="0.2">
      <c r="A12" s="98" t="str">
        <f t="shared" si="0"/>
        <v/>
      </c>
      <c r="B12" s="98" t="str">
        <f>IF('Board Cutting Form'!B138="","",'Board Cutting Form'!B138)</f>
        <v/>
      </c>
      <c r="C12" s="98" t="str">
        <f>IF('Board Cutting Form'!D138="","",'Board Cutting Form'!D138)</f>
        <v/>
      </c>
      <c r="D12" s="98" t="str">
        <f>IF('Board Cutting Form'!E138="","",'Board Cutting Form'!E138)</f>
        <v/>
      </c>
      <c r="E12" s="98" t="str">
        <f>IF('Board Cutting Form'!F138="","",'Board Cutting Form'!F138)</f>
        <v/>
      </c>
      <c r="F12" s="99" t="str">
        <f>IF(OR('Board Cutting Form'!N138&gt;0,'Board Cutting Form'!M138&gt;0,'Board Cutting Form'!K138&gt;0),"("&amp;'Board Cutting Form'!N$12&amp;"-0"&amp;'Board Cutting Form'!N138&amp;" "&amp;'Board Cutting Form'!M$12&amp;"-0"&amp;'Board Cutting Form'!M138&amp;" "&amp;'Board Cutting Form'!K$12&amp;"-0"&amp;'Board Cutting Form'!K138&amp;")","")</f>
        <v/>
      </c>
      <c r="G12" s="98" t="str">
        <f t="shared" si="1"/>
        <v/>
      </c>
      <c r="H12" s="98" t="str">
        <f>IF('Board Cutting Form'!F138="","",'Board Cutting Form'!C138)</f>
        <v/>
      </c>
      <c r="I12" s="98" t="str">
        <f>IF('Board Cutting Form'!I138&gt;=1,'Board Cutting Form'!G138&amp;"-"&amp;'Board Cutting Form'!H138,"")</f>
        <v/>
      </c>
      <c r="J12" s="100" t="str">
        <f>IF('Board Cutting Form'!I138=2,'Board Cutting Form'!G138&amp;"-"&amp;'Board Cutting Form'!H138,"")</f>
        <v/>
      </c>
      <c r="K12" s="100" t="str">
        <f>IF('Board Cutting Form'!J138&gt;=1,'Board Cutting Form'!G138&amp;"-"&amp;'Board Cutting Form'!H138,"")</f>
        <v/>
      </c>
      <c r="L12" s="100" t="str">
        <f>IF('Board Cutting Form'!J138=2,'Board Cutting Form'!G138&amp;"-"&amp;'Board Cutting Form'!H138,"")</f>
        <v/>
      </c>
      <c r="M12" s="98" t="str">
        <f t="shared" si="2"/>
        <v/>
      </c>
      <c r="T12" s="98"/>
    </row>
    <row r="13" spans="1:20" ht="12" x14ac:dyDescent="0.2">
      <c r="A13" s="98" t="str">
        <f t="shared" si="0"/>
        <v/>
      </c>
      <c r="B13" s="98" t="str">
        <f>IF('Board Cutting Form'!B139="","",'Board Cutting Form'!B139)</f>
        <v/>
      </c>
      <c r="C13" s="98" t="str">
        <f>IF('Board Cutting Form'!D139="","",'Board Cutting Form'!D139)</f>
        <v/>
      </c>
      <c r="D13" s="98" t="str">
        <f>IF('Board Cutting Form'!E139="","",'Board Cutting Form'!E139)</f>
        <v/>
      </c>
      <c r="E13" s="98" t="str">
        <f>IF('Board Cutting Form'!F139="","",'Board Cutting Form'!F139)</f>
        <v/>
      </c>
      <c r="F13" s="99" t="str">
        <f>IF(OR('Board Cutting Form'!N139&gt;0,'Board Cutting Form'!M139&gt;0,'Board Cutting Form'!K139&gt;0),"("&amp;'Board Cutting Form'!N$12&amp;"-0"&amp;'Board Cutting Form'!N139&amp;" "&amp;'Board Cutting Form'!M$12&amp;"-0"&amp;'Board Cutting Form'!M139&amp;" "&amp;'Board Cutting Form'!K$12&amp;"-0"&amp;'Board Cutting Form'!K139&amp;")","")</f>
        <v/>
      </c>
      <c r="G13" s="98" t="str">
        <f t="shared" si="1"/>
        <v/>
      </c>
      <c r="H13" s="98" t="str">
        <f>IF('Board Cutting Form'!F139="","",'Board Cutting Form'!C139)</f>
        <v/>
      </c>
      <c r="I13" s="98" t="str">
        <f>IF('Board Cutting Form'!I139&gt;=1,'Board Cutting Form'!G139&amp;"-"&amp;'Board Cutting Form'!H139,"")</f>
        <v/>
      </c>
      <c r="J13" s="100" t="str">
        <f>IF('Board Cutting Form'!I139=2,'Board Cutting Form'!G139&amp;"-"&amp;'Board Cutting Form'!H139,"")</f>
        <v/>
      </c>
      <c r="K13" s="100" t="str">
        <f>IF('Board Cutting Form'!J139&gt;=1,'Board Cutting Form'!G139&amp;"-"&amp;'Board Cutting Form'!H139,"")</f>
        <v/>
      </c>
      <c r="L13" s="100" t="str">
        <f>IF('Board Cutting Form'!J139=2,'Board Cutting Form'!G139&amp;"-"&amp;'Board Cutting Form'!H139,"")</f>
        <v/>
      </c>
      <c r="M13" s="98" t="str">
        <f t="shared" si="2"/>
        <v/>
      </c>
      <c r="T13" s="98"/>
    </row>
    <row r="14" spans="1:20" ht="12" x14ac:dyDescent="0.2">
      <c r="A14" s="98" t="str">
        <f t="shared" si="0"/>
        <v/>
      </c>
      <c r="B14" s="98" t="str">
        <f>IF('Board Cutting Form'!B140="","",'Board Cutting Form'!B140)</f>
        <v/>
      </c>
      <c r="C14" s="98" t="str">
        <f>IF('Board Cutting Form'!D140="","",'Board Cutting Form'!D140)</f>
        <v/>
      </c>
      <c r="D14" s="98" t="str">
        <f>IF('Board Cutting Form'!E140="","",'Board Cutting Form'!E140)</f>
        <v/>
      </c>
      <c r="E14" s="98" t="str">
        <f>IF('Board Cutting Form'!F140="","",'Board Cutting Form'!F140)</f>
        <v/>
      </c>
      <c r="F14" s="99" t="str">
        <f>IF(OR('Board Cutting Form'!N140&gt;0,'Board Cutting Form'!M140&gt;0,'Board Cutting Form'!K140&gt;0),"("&amp;'Board Cutting Form'!N$12&amp;"-0"&amp;'Board Cutting Form'!N140&amp;" "&amp;'Board Cutting Form'!M$12&amp;"-0"&amp;'Board Cutting Form'!M140&amp;" "&amp;'Board Cutting Form'!K$12&amp;"-0"&amp;'Board Cutting Form'!K140&amp;")","")</f>
        <v/>
      </c>
      <c r="G14" s="98" t="str">
        <f t="shared" si="1"/>
        <v/>
      </c>
      <c r="H14" s="98" t="str">
        <f>IF('Board Cutting Form'!F140="","",'Board Cutting Form'!C140)</f>
        <v/>
      </c>
      <c r="I14" s="98" t="str">
        <f>IF('Board Cutting Form'!I140&gt;=1,'Board Cutting Form'!G140&amp;"-"&amp;'Board Cutting Form'!H140,"")</f>
        <v/>
      </c>
      <c r="J14" s="100" t="str">
        <f>IF('Board Cutting Form'!I140=2,'Board Cutting Form'!G140&amp;"-"&amp;'Board Cutting Form'!H140,"")</f>
        <v/>
      </c>
      <c r="K14" s="100" t="str">
        <f>IF('Board Cutting Form'!J140&gt;=1,'Board Cutting Form'!G140&amp;"-"&amp;'Board Cutting Form'!H140,"")</f>
        <v/>
      </c>
      <c r="L14" s="100" t="str">
        <f>IF('Board Cutting Form'!J140=2,'Board Cutting Form'!G140&amp;"-"&amp;'Board Cutting Form'!H140,"")</f>
        <v/>
      </c>
      <c r="M14" s="98" t="str">
        <f t="shared" si="2"/>
        <v/>
      </c>
      <c r="T14" s="98"/>
    </row>
    <row r="15" spans="1:20" ht="12" x14ac:dyDescent="0.2">
      <c r="A15" s="98" t="str">
        <f t="shared" si="0"/>
        <v/>
      </c>
      <c r="B15" s="98" t="str">
        <f>IF('Board Cutting Form'!B141="","",'Board Cutting Form'!B141)</f>
        <v/>
      </c>
      <c r="C15" s="98" t="str">
        <f>IF('Board Cutting Form'!D141="","",'Board Cutting Form'!D141)</f>
        <v/>
      </c>
      <c r="D15" s="98" t="str">
        <f>IF('Board Cutting Form'!E141="","",'Board Cutting Form'!E141)</f>
        <v/>
      </c>
      <c r="E15" s="98" t="str">
        <f>IF('Board Cutting Form'!F141="","",'Board Cutting Form'!F141)</f>
        <v/>
      </c>
      <c r="F15" s="99" t="str">
        <f>IF(OR('Board Cutting Form'!N141&gt;0,'Board Cutting Form'!M141&gt;0,'Board Cutting Form'!K141&gt;0),"("&amp;'Board Cutting Form'!N$12&amp;"-0"&amp;'Board Cutting Form'!N141&amp;" "&amp;'Board Cutting Form'!M$12&amp;"-0"&amp;'Board Cutting Form'!M141&amp;" "&amp;'Board Cutting Form'!K$12&amp;"-0"&amp;'Board Cutting Form'!K141&amp;")","")</f>
        <v/>
      </c>
      <c r="G15" s="98" t="str">
        <f t="shared" si="1"/>
        <v/>
      </c>
      <c r="H15" s="98" t="str">
        <f>IF('Board Cutting Form'!F141="","",'Board Cutting Form'!C141)</f>
        <v/>
      </c>
      <c r="I15" s="98" t="str">
        <f>IF('Board Cutting Form'!I141&gt;=1,'Board Cutting Form'!G141&amp;"-"&amp;'Board Cutting Form'!H141,"")</f>
        <v/>
      </c>
      <c r="J15" s="100" t="str">
        <f>IF('Board Cutting Form'!I141=2,'Board Cutting Form'!G141&amp;"-"&amp;'Board Cutting Form'!H141,"")</f>
        <v/>
      </c>
      <c r="K15" s="100" t="str">
        <f>IF('Board Cutting Form'!J141&gt;=1,'Board Cutting Form'!G141&amp;"-"&amp;'Board Cutting Form'!H141,"")</f>
        <v/>
      </c>
      <c r="L15" s="100" t="str">
        <f>IF('Board Cutting Form'!J141=2,'Board Cutting Form'!G141&amp;"-"&amp;'Board Cutting Form'!H141,"")</f>
        <v/>
      </c>
      <c r="M15" s="98" t="str">
        <f t="shared" si="2"/>
        <v/>
      </c>
      <c r="T15" s="98"/>
    </row>
    <row r="16" spans="1:20" ht="12" x14ac:dyDescent="0.2">
      <c r="A16" s="98" t="str">
        <f t="shared" si="0"/>
        <v/>
      </c>
      <c r="B16" s="98" t="str">
        <f>IF('Board Cutting Form'!B142="","",'Board Cutting Form'!B142)</f>
        <v/>
      </c>
      <c r="C16" s="98" t="str">
        <f>IF('Board Cutting Form'!D142="","",'Board Cutting Form'!D142)</f>
        <v/>
      </c>
      <c r="D16" s="98" t="str">
        <f>IF('Board Cutting Form'!E142="","",'Board Cutting Form'!E142)</f>
        <v/>
      </c>
      <c r="E16" s="98" t="str">
        <f>IF('Board Cutting Form'!F142="","",'Board Cutting Form'!F142)</f>
        <v/>
      </c>
      <c r="F16" s="99" t="str">
        <f>IF(OR('Board Cutting Form'!N142&gt;0,'Board Cutting Form'!M142&gt;0,'Board Cutting Form'!K142&gt;0),"("&amp;'Board Cutting Form'!N$12&amp;"-0"&amp;'Board Cutting Form'!N142&amp;" "&amp;'Board Cutting Form'!M$12&amp;"-0"&amp;'Board Cutting Form'!M142&amp;" "&amp;'Board Cutting Form'!K$12&amp;"-0"&amp;'Board Cutting Form'!K142&amp;")","")</f>
        <v/>
      </c>
      <c r="G16" s="98" t="str">
        <f t="shared" si="1"/>
        <v/>
      </c>
      <c r="H16" s="98" t="str">
        <f>IF('Board Cutting Form'!F142="","",'Board Cutting Form'!C142)</f>
        <v/>
      </c>
      <c r="I16" s="98" t="str">
        <f>IF('Board Cutting Form'!I142&gt;=1,'Board Cutting Form'!G142&amp;"-"&amp;'Board Cutting Form'!H142,"")</f>
        <v/>
      </c>
      <c r="J16" s="100" t="str">
        <f>IF('Board Cutting Form'!I142=2,'Board Cutting Form'!G142&amp;"-"&amp;'Board Cutting Form'!H142,"")</f>
        <v/>
      </c>
      <c r="K16" s="100" t="str">
        <f>IF('Board Cutting Form'!J142&gt;=1,'Board Cutting Form'!G142&amp;"-"&amp;'Board Cutting Form'!H142,"")</f>
        <v/>
      </c>
      <c r="L16" s="100" t="str">
        <f>IF('Board Cutting Form'!J142=2,'Board Cutting Form'!G142&amp;"-"&amp;'Board Cutting Form'!H142,"")</f>
        <v/>
      </c>
      <c r="M16" s="98" t="str">
        <f t="shared" si="2"/>
        <v/>
      </c>
      <c r="T16" s="98"/>
    </row>
    <row r="17" spans="1:20" ht="12" x14ac:dyDescent="0.2">
      <c r="A17" s="98" t="str">
        <f t="shared" si="0"/>
        <v/>
      </c>
      <c r="B17" s="98" t="str">
        <f>IF('Board Cutting Form'!B143="","",'Board Cutting Form'!B143)</f>
        <v/>
      </c>
      <c r="C17" s="98" t="str">
        <f>IF('Board Cutting Form'!D143="","",'Board Cutting Form'!D143)</f>
        <v/>
      </c>
      <c r="D17" s="98" t="str">
        <f>IF('Board Cutting Form'!E143="","",'Board Cutting Form'!E143)</f>
        <v/>
      </c>
      <c r="E17" s="98" t="str">
        <f>IF('Board Cutting Form'!F143="","",'Board Cutting Form'!F143)</f>
        <v/>
      </c>
      <c r="F17" s="99" t="str">
        <f>IF(OR('Board Cutting Form'!N143&gt;0,'Board Cutting Form'!M143&gt;0,'Board Cutting Form'!K143&gt;0),"("&amp;'Board Cutting Form'!N$12&amp;"-0"&amp;'Board Cutting Form'!N143&amp;" "&amp;'Board Cutting Form'!M$12&amp;"-0"&amp;'Board Cutting Form'!M143&amp;" "&amp;'Board Cutting Form'!K$12&amp;"-0"&amp;'Board Cutting Form'!K143&amp;")","")</f>
        <v/>
      </c>
      <c r="G17" s="98" t="str">
        <f t="shared" si="1"/>
        <v/>
      </c>
      <c r="H17" s="98" t="str">
        <f>IF('Board Cutting Form'!F143="","",'Board Cutting Form'!C143)</f>
        <v/>
      </c>
      <c r="I17" s="98" t="str">
        <f>IF('Board Cutting Form'!I143&gt;=1,'Board Cutting Form'!G143&amp;"-"&amp;'Board Cutting Form'!H143,"")</f>
        <v/>
      </c>
      <c r="J17" s="100" t="str">
        <f>IF('Board Cutting Form'!I143=2,'Board Cutting Form'!G143&amp;"-"&amp;'Board Cutting Form'!H143,"")</f>
        <v/>
      </c>
      <c r="K17" s="100" t="str">
        <f>IF('Board Cutting Form'!J143&gt;=1,'Board Cutting Form'!G143&amp;"-"&amp;'Board Cutting Form'!H143,"")</f>
        <v/>
      </c>
      <c r="L17" s="100" t="str">
        <f>IF('Board Cutting Form'!J143=2,'Board Cutting Form'!G143&amp;"-"&amp;'Board Cutting Form'!H143,"")</f>
        <v/>
      </c>
      <c r="M17" s="98" t="str">
        <f t="shared" si="2"/>
        <v/>
      </c>
      <c r="T17" s="98"/>
    </row>
    <row r="18" spans="1:20" ht="12" x14ac:dyDescent="0.2">
      <c r="A18" s="98" t="str">
        <f t="shared" si="0"/>
        <v/>
      </c>
      <c r="B18" s="98" t="str">
        <f>IF('Board Cutting Form'!B144="","",'Board Cutting Form'!B144)</f>
        <v/>
      </c>
      <c r="C18" s="98" t="str">
        <f>IF('Board Cutting Form'!D144="","",'Board Cutting Form'!D144)</f>
        <v/>
      </c>
      <c r="D18" s="98" t="str">
        <f>IF('Board Cutting Form'!E144="","",'Board Cutting Form'!E144)</f>
        <v/>
      </c>
      <c r="E18" s="98" t="str">
        <f>IF('Board Cutting Form'!F144="","",'Board Cutting Form'!F144)</f>
        <v/>
      </c>
      <c r="F18" s="99" t="str">
        <f>IF(OR('Board Cutting Form'!N144&gt;0,'Board Cutting Form'!M144&gt;0,'Board Cutting Form'!K144&gt;0),"("&amp;'Board Cutting Form'!N$12&amp;"-0"&amp;'Board Cutting Form'!N144&amp;" "&amp;'Board Cutting Form'!M$12&amp;"-0"&amp;'Board Cutting Form'!M144&amp;" "&amp;'Board Cutting Form'!K$12&amp;"-0"&amp;'Board Cutting Form'!K144&amp;")","")</f>
        <v/>
      </c>
      <c r="G18" s="98" t="str">
        <f t="shared" si="1"/>
        <v/>
      </c>
      <c r="H18" s="98" t="str">
        <f>IF('Board Cutting Form'!F144="","",'Board Cutting Form'!C144)</f>
        <v/>
      </c>
      <c r="I18" s="98" t="str">
        <f>IF('Board Cutting Form'!I144&gt;=1,'Board Cutting Form'!G144&amp;"-"&amp;'Board Cutting Form'!H144,"")</f>
        <v/>
      </c>
      <c r="J18" s="100" t="str">
        <f>IF('Board Cutting Form'!I144=2,'Board Cutting Form'!G144&amp;"-"&amp;'Board Cutting Form'!H144,"")</f>
        <v/>
      </c>
      <c r="K18" s="100" t="str">
        <f>IF('Board Cutting Form'!J144&gt;=1,'Board Cutting Form'!G144&amp;"-"&amp;'Board Cutting Form'!H144,"")</f>
        <v/>
      </c>
      <c r="L18" s="100" t="str">
        <f>IF('Board Cutting Form'!J144=2,'Board Cutting Form'!G144&amp;"-"&amp;'Board Cutting Form'!H144,"")</f>
        <v/>
      </c>
      <c r="M18" s="98" t="str">
        <f t="shared" si="2"/>
        <v/>
      </c>
      <c r="T18" s="98"/>
    </row>
    <row r="19" spans="1:20" ht="12" x14ac:dyDescent="0.2">
      <c r="A19" s="98" t="str">
        <f t="shared" si="0"/>
        <v/>
      </c>
      <c r="B19" s="98" t="str">
        <f>IF('Board Cutting Form'!B145="","",'Board Cutting Form'!B145)</f>
        <v/>
      </c>
      <c r="C19" s="98" t="str">
        <f>IF('Board Cutting Form'!D145="","",'Board Cutting Form'!D145)</f>
        <v/>
      </c>
      <c r="D19" s="98" t="str">
        <f>IF('Board Cutting Form'!E145="","",'Board Cutting Form'!E145)</f>
        <v/>
      </c>
      <c r="E19" s="98" t="str">
        <f>IF('Board Cutting Form'!F145="","",'Board Cutting Form'!F145)</f>
        <v/>
      </c>
      <c r="F19" s="99" t="str">
        <f>IF(OR('Board Cutting Form'!N145&gt;0,'Board Cutting Form'!M145&gt;0,'Board Cutting Form'!K145&gt;0),"("&amp;'Board Cutting Form'!N$12&amp;"-0"&amp;'Board Cutting Form'!N145&amp;" "&amp;'Board Cutting Form'!M$12&amp;"-0"&amp;'Board Cutting Form'!M145&amp;" "&amp;'Board Cutting Form'!K$12&amp;"-0"&amp;'Board Cutting Form'!K145&amp;")","")</f>
        <v/>
      </c>
      <c r="G19" s="98" t="str">
        <f t="shared" si="1"/>
        <v/>
      </c>
      <c r="H19" s="98" t="str">
        <f>IF('Board Cutting Form'!F145="","",'Board Cutting Form'!C145)</f>
        <v/>
      </c>
      <c r="I19" s="98" t="str">
        <f>IF('Board Cutting Form'!I145&gt;=1,'Board Cutting Form'!G145&amp;"-"&amp;'Board Cutting Form'!H145,"")</f>
        <v/>
      </c>
      <c r="J19" s="100" t="str">
        <f>IF('Board Cutting Form'!I145=2,'Board Cutting Form'!G145&amp;"-"&amp;'Board Cutting Form'!H145,"")</f>
        <v/>
      </c>
      <c r="K19" s="100" t="str">
        <f>IF('Board Cutting Form'!J145&gt;=1,'Board Cutting Form'!G145&amp;"-"&amp;'Board Cutting Form'!H145,"")</f>
        <v/>
      </c>
      <c r="L19" s="100" t="str">
        <f>IF('Board Cutting Form'!J145=2,'Board Cutting Form'!G145&amp;"-"&amp;'Board Cutting Form'!H145,"")</f>
        <v/>
      </c>
      <c r="M19" s="98" t="str">
        <f t="shared" si="2"/>
        <v/>
      </c>
      <c r="T19" s="98"/>
    </row>
    <row r="20" spans="1:20" ht="12" x14ac:dyDescent="0.2">
      <c r="A20" s="98" t="str">
        <f t="shared" si="0"/>
        <v/>
      </c>
      <c r="B20" s="98" t="str">
        <f>IF('Board Cutting Form'!B146="","",'Board Cutting Form'!B146)</f>
        <v/>
      </c>
      <c r="C20" s="98" t="str">
        <f>IF('Board Cutting Form'!D146="","",'Board Cutting Form'!D146)</f>
        <v/>
      </c>
      <c r="D20" s="98" t="str">
        <f>IF('Board Cutting Form'!E146="","",'Board Cutting Form'!E146)</f>
        <v/>
      </c>
      <c r="E20" s="98" t="str">
        <f>IF('Board Cutting Form'!F146="","",'Board Cutting Form'!F146)</f>
        <v/>
      </c>
      <c r="F20" s="99" t="str">
        <f>IF(OR('Board Cutting Form'!N146&gt;0,'Board Cutting Form'!M146&gt;0,'Board Cutting Form'!K146&gt;0),"("&amp;'Board Cutting Form'!N$12&amp;"-0"&amp;'Board Cutting Form'!N146&amp;" "&amp;'Board Cutting Form'!M$12&amp;"-0"&amp;'Board Cutting Form'!M146&amp;" "&amp;'Board Cutting Form'!K$12&amp;"-0"&amp;'Board Cutting Form'!K146&amp;")","")</f>
        <v/>
      </c>
      <c r="G20" s="98" t="str">
        <f t="shared" si="1"/>
        <v/>
      </c>
      <c r="H20" s="98" t="str">
        <f>IF('Board Cutting Form'!F146="","",'Board Cutting Form'!C146)</f>
        <v/>
      </c>
      <c r="I20" s="98" t="str">
        <f>IF('Board Cutting Form'!I146&gt;=1,'Board Cutting Form'!G146&amp;"-"&amp;'Board Cutting Form'!H146,"")</f>
        <v/>
      </c>
      <c r="J20" s="100" t="str">
        <f>IF('Board Cutting Form'!I146=2,'Board Cutting Form'!G146&amp;"-"&amp;'Board Cutting Form'!H146,"")</f>
        <v/>
      </c>
      <c r="K20" s="100" t="str">
        <f>IF('Board Cutting Form'!J146&gt;=1,'Board Cutting Form'!G146&amp;"-"&amp;'Board Cutting Form'!H146,"")</f>
        <v/>
      </c>
      <c r="L20" s="100" t="str">
        <f>IF('Board Cutting Form'!J146=2,'Board Cutting Form'!G146&amp;"-"&amp;'Board Cutting Form'!H146,"")</f>
        <v/>
      </c>
      <c r="M20" s="98" t="str">
        <f t="shared" si="2"/>
        <v/>
      </c>
      <c r="T20" s="98"/>
    </row>
    <row r="21" spans="1:20" ht="12" x14ac:dyDescent="0.2">
      <c r="A21" s="98" t="str">
        <f t="shared" si="0"/>
        <v/>
      </c>
      <c r="B21" s="98" t="str">
        <f>IF('Board Cutting Form'!B147="","",'Board Cutting Form'!B147)</f>
        <v/>
      </c>
      <c r="C21" s="98" t="str">
        <f>IF('Board Cutting Form'!D147="","",'Board Cutting Form'!D147)</f>
        <v/>
      </c>
      <c r="D21" s="98" t="str">
        <f>IF('Board Cutting Form'!E147="","",'Board Cutting Form'!E147)</f>
        <v/>
      </c>
      <c r="E21" s="98" t="str">
        <f>IF('Board Cutting Form'!F147="","",'Board Cutting Form'!F147)</f>
        <v/>
      </c>
      <c r="F21" s="99" t="str">
        <f>IF(OR('Board Cutting Form'!N147&gt;0,'Board Cutting Form'!M147&gt;0,'Board Cutting Form'!K147&gt;0),"("&amp;'Board Cutting Form'!N$12&amp;"-0"&amp;'Board Cutting Form'!N147&amp;" "&amp;'Board Cutting Form'!M$12&amp;"-0"&amp;'Board Cutting Form'!M147&amp;" "&amp;'Board Cutting Form'!K$12&amp;"-0"&amp;'Board Cutting Form'!K147&amp;")","")</f>
        <v/>
      </c>
      <c r="G21" s="98" t="str">
        <f t="shared" si="1"/>
        <v/>
      </c>
      <c r="H21" s="98" t="str">
        <f>IF('Board Cutting Form'!F147="","",'Board Cutting Form'!C147)</f>
        <v/>
      </c>
      <c r="I21" s="98" t="str">
        <f>IF('Board Cutting Form'!I147&gt;=1,'Board Cutting Form'!G147&amp;"-"&amp;'Board Cutting Form'!H147,"")</f>
        <v/>
      </c>
      <c r="J21" s="100" t="str">
        <f>IF('Board Cutting Form'!I147=2,'Board Cutting Form'!G147&amp;"-"&amp;'Board Cutting Form'!H147,"")</f>
        <v/>
      </c>
      <c r="K21" s="100" t="str">
        <f>IF('Board Cutting Form'!J147&gt;=1,'Board Cutting Form'!G147&amp;"-"&amp;'Board Cutting Form'!H147,"")</f>
        <v/>
      </c>
      <c r="L21" s="100" t="str">
        <f>IF('Board Cutting Form'!J147=2,'Board Cutting Form'!G147&amp;"-"&amp;'Board Cutting Form'!H147,"")</f>
        <v/>
      </c>
      <c r="M21" s="98" t="str">
        <f t="shared" si="2"/>
        <v/>
      </c>
      <c r="T21" s="98"/>
    </row>
    <row r="22" spans="1:20" ht="12" x14ac:dyDescent="0.2">
      <c r="A22" s="98" t="str">
        <f t="shared" si="0"/>
        <v/>
      </c>
      <c r="B22" s="98" t="str">
        <f>IF('Board Cutting Form'!B148="","",'Board Cutting Form'!B148)</f>
        <v/>
      </c>
      <c r="C22" s="98" t="str">
        <f>IF('Board Cutting Form'!D148="","",'Board Cutting Form'!D148)</f>
        <v/>
      </c>
      <c r="D22" s="98" t="str">
        <f>IF('Board Cutting Form'!E148="","",'Board Cutting Form'!E148)</f>
        <v/>
      </c>
      <c r="E22" s="98" t="str">
        <f>IF('Board Cutting Form'!F148="","",'Board Cutting Form'!F148)</f>
        <v/>
      </c>
      <c r="F22" s="99" t="str">
        <f>IF(OR('Board Cutting Form'!N148&gt;0,'Board Cutting Form'!M148&gt;0,'Board Cutting Form'!K148&gt;0),"("&amp;'Board Cutting Form'!N$12&amp;"-0"&amp;'Board Cutting Form'!N148&amp;" "&amp;'Board Cutting Form'!M$12&amp;"-0"&amp;'Board Cutting Form'!M148&amp;" "&amp;'Board Cutting Form'!K$12&amp;"-0"&amp;'Board Cutting Form'!K148&amp;")","")</f>
        <v/>
      </c>
      <c r="G22" s="98" t="str">
        <f t="shared" si="1"/>
        <v/>
      </c>
      <c r="H22" s="98" t="str">
        <f>IF('Board Cutting Form'!F148="","",'Board Cutting Form'!C148)</f>
        <v/>
      </c>
      <c r="I22" s="98" t="str">
        <f>IF('Board Cutting Form'!I148&gt;=1,'Board Cutting Form'!G148&amp;"-"&amp;'Board Cutting Form'!H148,"")</f>
        <v/>
      </c>
      <c r="J22" s="100" t="str">
        <f>IF('Board Cutting Form'!I148=2,'Board Cutting Form'!G148&amp;"-"&amp;'Board Cutting Form'!H148,"")</f>
        <v/>
      </c>
      <c r="K22" s="100" t="str">
        <f>IF('Board Cutting Form'!J148&gt;=1,'Board Cutting Form'!G148&amp;"-"&amp;'Board Cutting Form'!H148,"")</f>
        <v/>
      </c>
      <c r="L22" s="100" t="str">
        <f>IF('Board Cutting Form'!J148=2,'Board Cutting Form'!G148&amp;"-"&amp;'Board Cutting Form'!H148,"")</f>
        <v/>
      </c>
      <c r="M22" s="98" t="str">
        <f t="shared" si="2"/>
        <v/>
      </c>
      <c r="T22" s="98"/>
    </row>
    <row r="23" spans="1:20" ht="12" x14ac:dyDescent="0.2">
      <c r="A23" s="98" t="str">
        <f t="shared" si="0"/>
        <v/>
      </c>
      <c r="B23" s="98" t="str">
        <f>IF('Board Cutting Form'!B149="","",'Board Cutting Form'!B149)</f>
        <v/>
      </c>
      <c r="C23" s="98" t="str">
        <f>IF('Board Cutting Form'!D149="","",'Board Cutting Form'!D149)</f>
        <v/>
      </c>
      <c r="D23" s="98" t="str">
        <f>IF('Board Cutting Form'!E149="","",'Board Cutting Form'!E149)</f>
        <v/>
      </c>
      <c r="E23" s="98" t="str">
        <f>IF('Board Cutting Form'!F149="","",'Board Cutting Form'!F149)</f>
        <v/>
      </c>
      <c r="F23" s="99" t="str">
        <f>IF(OR('Board Cutting Form'!N149&gt;0,'Board Cutting Form'!M149&gt;0,'Board Cutting Form'!K149&gt;0),"("&amp;'Board Cutting Form'!N$12&amp;"-0"&amp;'Board Cutting Form'!N149&amp;" "&amp;'Board Cutting Form'!M$12&amp;"-0"&amp;'Board Cutting Form'!M149&amp;" "&amp;'Board Cutting Form'!K$12&amp;"-0"&amp;'Board Cutting Form'!K149&amp;")","")</f>
        <v/>
      </c>
      <c r="G23" s="98" t="str">
        <f t="shared" si="1"/>
        <v/>
      </c>
      <c r="H23" s="98" t="str">
        <f>IF('Board Cutting Form'!F149="","",'Board Cutting Form'!C149)</f>
        <v/>
      </c>
      <c r="I23" s="98" t="str">
        <f>IF('Board Cutting Form'!I149&gt;=1,'Board Cutting Form'!G149&amp;"-"&amp;'Board Cutting Form'!H149,"")</f>
        <v/>
      </c>
      <c r="J23" s="100" t="str">
        <f>IF('Board Cutting Form'!I149=2,'Board Cutting Form'!G149&amp;"-"&amp;'Board Cutting Form'!H149,"")</f>
        <v/>
      </c>
      <c r="K23" s="100" t="str">
        <f>IF('Board Cutting Form'!J149&gt;=1,'Board Cutting Form'!G149&amp;"-"&amp;'Board Cutting Form'!H149,"")</f>
        <v/>
      </c>
      <c r="L23" s="100" t="str">
        <f>IF('Board Cutting Form'!J149=2,'Board Cutting Form'!G149&amp;"-"&amp;'Board Cutting Form'!H149,"")</f>
        <v/>
      </c>
      <c r="M23" s="98" t="str">
        <f t="shared" si="2"/>
        <v/>
      </c>
      <c r="T23" s="98"/>
    </row>
    <row r="24" spans="1:20" ht="12" x14ac:dyDescent="0.2">
      <c r="A24" s="98" t="str">
        <f t="shared" si="0"/>
        <v/>
      </c>
      <c r="B24" s="98" t="str">
        <f>IF('Board Cutting Form'!B150="","",'Board Cutting Form'!B150)</f>
        <v/>
      </c>
      <c r="C24" s="98" t="str">
        <f>IF('Board Cutting Form'!D150="","",'Board Cutting Form'!D150)</f>
        <v/>
      </c>
      <c r="D24" s="98" t="str">
        <f>IF('Board Cutting Form'!E150="","",'Board Cutting Form'!E150)</f>
        <v/>
      </c>
      <c r="E24" s="98" t="str">
        <f>IF('Board Cutting Form'!F150="","",'Board Cutting Form'!F150)</f>
        <v/>
      </c>
      <c r="F24" s="99" t="str">
        <f>IF(OR('Board Cutting Form'!N150&gt;0,'Board Cutting Form'!M150&gt;0,'Board Cutting Form'!K150&gt;0),"("&amp;'Board Cutting Form'!N$12&amp;"-0"&amp;'Board Cutting Form'!N150&amp;" "&amp;'Board Cutting Form'!M$12&amp;"-0"&amp;'Board Cutting Form'!M150&amp;" "&amp;'Board Cutting Form'!K$12&amp;"-0"&amp;'Board Cutting Form'!K150&amp;")","")</f>
        <v/>
      </c>
      <c r="G24" s="98" t="str">
        <f t="shared" si="1"/>
        <v/>
      </c>
      <c r="H24" s="98" t="str">
        <f>IF('Board Cutting Form'!F150="","",'Board Cutting Form'!C150)</f>
        <v/>
      </c>
      <c r="I24" s="98" t="str">
        <f>IF('Board Cutting Form'!I150&gt;=1,'Board Cutting Form'!G150&amp;"-"&amp;'Board Cutting Form'!H150,"")</f>
        <v/>
      </c>
      <c r="J24" s="100" t="str">
        <f>IF('Board Cutting Form'!I150=2,'Board Cutting Form'!G150&amp;"-"&amp;'Board Cutting Form'!H150,"")</f>
        <v/>
      </c>
      <c r="K24" s="100" t="str">
        <f>IF('Board Cutting Form'!J150&gt;=1,'Board Cutting Form'!G150&amp;"-"&amp;'Board Cutting Form'!H150,"")</f>
        <v/>
      </c>
      <c r="L24" s="100" t="str">
        <f>IF('Board Cutting Form'!J150=2,'Board Cutting Form'!G150&amp;"-"&amp;'Board Cutting Form'!H150,"")</f>
        <v/>
      </c>
      <c r="M24" s="98" t="str">
        <f t="shared" si="2"/>
        <v/>
      </c>
      <c r="T24" s="98"/>
    </row>
    <row r="25" spans="1:20" ht="12" x14ac:dyDescent="0.2">
      <c r="A25" s="98" t="str">
        <f t="shared" si="0"/>
        <v/>
      </c>
      <c r="B25" s="98" t="str">
        <f>IF('Board Cutting Form'!B151="","",'Board Cutting Form'!B151)</f>
        <v/>
      </c>
      <c r="C25" s="98" t="str">
        <f>IF('Board Cutting Form'!D151="","",'Board Cutting Form'!D151)</f>
        <v/>
      </c>
      <c r="D25" s="98" t="str">
        <f>IF('Board Cutting Form'!E151="","",'Board Cutting Form'!E151)</f>
        <v/>
      </c>
      <c r="E25" s="98" t="str">
        <f>IF('Board Cutting Form'!F151="","",'Board Cutting Form'!F151)</f>
        <v/>
      </c>
      <c r="F25" s="99" t="str">
        <f>IF(OR('Board Cutting Form'!N151&gt;0,'Board Cutting Form'!M151&gt;0,'Board Cutting Form'!K151&gt;0),"("&amp;'Board Cutting Form'!N$12&amp;"-0"&amp;'Board Cutting Form'!N151&amp;" "&amp;'Board Cutting Form'!M$12&amp;"-0"&amp;'Board Cutting Form'!M151&amp;" "&amp;'Board Cutting Form'!K$12&amp;"-0"&amp;'Board Cutting Form'!K151&amp;")","")</f>
        <v/>
      </c>
      <c r="G25" s="98" t="str">
        <f t="shared" si="1"/>
        <v/>
      </c>
      <c r="H25" s="98" t="str">
        <f>IF('Board Cutting Form'!F151="","",'Board Cutting Form'!C151)</f>
        <v/>
      </c>
      <c r="I25" s="98" t="str">
        <f>IF('Board Cutting Form'!I151&gt;=1,'Board Cutting Form'!G151&amp;"-"&amp;'Board Cutting Form'!H151,"")</f>
        <v/>
      </c>
      <c r="J25" s="100" t="str">
        <f>IF('Board Cutting Form'!I151=2,'Board Cutting Form'!G151&amp;"-"&amp;'Board Cutting Form'!H151,"")</f>
        <v/>
      </c>
      <c r="K25" s="100" t="str">
        <f>IF('Board Cutting Form'!J151&gt;=1,'Board Cutting Form'!G151&amp;"-"&amp;'Board Cutting Form'!H151,"")</f>
        <v/>
      </c>
      <c r="L25" s="100" t="str">
        <f>IF('Board Cutting Form'!J151=2,'Board Cutting Form'!G151&amp;"-"&amp;'Board Cutting Form'!H151,"")</f>
        <v/>
      </c>
      <c r="M25" s="98" t="str">
        <f t="shared" si="2"/>
        <v/>
      </c>
      <c r="T25" s="98"/>
    </row>
    <row r="26" spans="1:20" ht="12" x14ac:dyDescent="0.2">
      <c r="A26" s="98" t="str">
        <f t="shared" si="0"/>
        <v/>
      </c>
      <c r="B26" s="98" t="str">
        <f>IF('Board Cutting Form'!B152="","",'Board Cutting Form'!B152)</f>
        <v/>
      </c>
      <c r="C26" s="98" t="str">
        <f>IF('Board Cutting Form'!D152="","",'Board Cutting Form'!D152)</f>
        <v/>
      </c>
      <c r="D26" s="98" t="str">
        <f>IF('Board Cutting Form'!E152="","",'Board Cutting Form'!E152)</f>
        <v/>
      </c>
      <c r="E26" s="98" t="str">
        <f>IF('Board Cutting Form'!F152="","",'Board Cutting Form'!F152)</f>
        <v/>
      </c>
      <c r="F26" s="99" t="str">
        <f>IF(OR('Board Cutting Form'!N152&gt;0,'Board Cutting Form'!M152&gt;0,'Board Cutting Form'!K152&gt;0),"("&amp;'Board Cutting Form'!N$12&amp;"-0"&amp;'Board Cutting Form'!N152&amp;" "&amp;'Board Cutting Form'!M$12&amp;"-0"&amp;'Board Cutting Form'!M152&amp;" "&amp;'Board Cutting Form'!K$12&amp;"-0"&amp;'Board Cutting Form'!K152&amp;")","")</f>
        <v/>
      </c>
      <c r="G26" s="98" t="str">
        <f t="shared" si="1"/>
        <v/>
      </c>
      <c r="H26" s="98" t="str">
        <f>IF('Board Cutting Form'!F152="","",'Board Cutting Form'!C152)</f>
        <v/>
      </c>
      <c r="I26" s="98" t="str">
        <f>IF('Board Cutting Form'!I152&gt;=1,'Board Cutting Form'!G152&amp;"-"&amp;'Board Cutting Form'!H152,"")</f>
        <v/>
      </c>
      <c r="J26" s="100" t="str">
        <f>IF('Board Cutting Form'!I152=2,'Board Cutting Form'!G152&amp;"-"&amp;'Board Cutting Form'!H152,"")</f>
        <v/>
      </c>
      <c r="K26" s="100" t="str">
        <f>IF('Board Cutting Form'!J152&gt;=1,'Board Cutting Form'!G152&amp;"-"&amp;'Board Cutting Form'!H152,"")</f>
        <v/>
      </c>
      <c r="L26" s="100" t="str">
        <f>IF('Board Cutting Form'!J152=2,'Board Cutting Form'!G152&amp;"-"&amp;'Board Cutting Form'!H152,"")</f>
        <v/>
      </c>
      <c r="M26" s="98" t="str">
        <f t="shared" si="2"/>
        <v/>
      </c>
      <c r="T26" s="98"/>
    </row>
    <row r="27" spans="1:20" ht="12" x14ac:dyDescent="0.2">
      <c r="A27" s="98" t="str">
        <f t="shared" si="0"/>
        <v/>
      </c>
      <c r="B27" s="98" t="str">
        <f>IF('Board Cutting Form'!B153="","",'Board Cutting Form'!B153)</f>
        <v/>
      </c>
      <c r="C27" s="98" t="str">
        <f>IF('Board Cutting Form'!D153="","",'Board Cutting Form'!D153)</f>
        <v/>
      </c>
      <c r="D27" s="98" t="str">
        <f>IF('Board Cutting Form'!E153="","",'Board Cutting Form'!E153)</f>
        <v/>
      </c>
      <c r="E27" s="98" t="str">
        <f>IF('Board Cutting Form'!F153="","",'Board Cutting Form'!F153)</f>
        <v/>
      </c>
      <c r="F27" s="99" t="str">
        <f>IF(OR('Board Cutting Form'!N153&gt;0,'Board Cutting Form'!M153&gt;0,'Board Cutting Form'!K153&gt;0),"("&amp;'Board Cutting Form'!N$12&amp;"-0"&amp;'Board Cutting Form'!N153&amp;" "&amp;'Board Cutting Form'!M$12&amp;"-0"&amp;'Board Cutting Form'!M153&amp;" "&amp;'Board Cutting Form'!K$12&amp;"-0"&amp;'Board Cutting Form'!K153&amp;")","")</f>
        <v/>
      </c>
      <c r="G27" s="98" t="str">
        <f t="shared" si="1"/>
        <v/>
      </c>
      <c r="H27" s="98" t="str">
        <f>IF('Board Cutting Form'!F153="","",'Board Cutting Form'!C153)</f>
        <v/>
      </c>
      <c r="I27" s="98" t="str">
        <f>IF('Board Cutting Form'!I153&gt;=1,'Board Cutting Form'!G153&amp;"-"&amp;'Board Cutting Form'!H153,"")</f>
        <v/>
      </c>
      <c r="J27" s="100" t="str">
        <f>IF('Board Cutting Form'!I153=2,'Board Cutting Form'!G153&amp;"-"&amp;'Board Cutting Form'!H153,"")</f>
        <v/>
      </c>
      <c r="K27" s="100" t="str">
        <f>IF('Board Cutting Form'!J153&gt;=1,'Board Cutting Form'!G153&amp;"-"&amp;'Board Cutting Form'!H153,"")</f>
        <v/>
      </c>
      <c r="L27" s="100" t="str">
        <f>IF('Board Cutting Form'!J153=2,'Board Cutting Form'!G153&amp;"-"&amp;'Board Cutting Form'!H153,"")</f>
        <v/>
      </c>
      <c r="M27" s="98" t="str">
        <f t="shared" si="2"/>
        <v/>
      </c>
      <c r="T27" s="98"/>
    </row>
    <row r="28" spans="1:20" ht="12" x14ac:dyDescent="0.2">
      <c r="A28" s="98" t="str">
        <f t="shared" si="0"/>
        <v/>
      </c>
      <c r="B28" s="98" t="str">
        <f>IF('Board Cutting Form'!B154="","",'Board Cutting Form'!B154)</f>
        <v/>
      </c>
      <c r="C28" s="98" t="str">
        <f>IF('Board Cutting Form'!D154="","",'Board Cutting Form'!D154)</f>
        <v/>
      </c>
      <c r="D28" s="98" t="str">
        <f>IF('Board Cutting Form'!E154="","",'Board Cutting Form'!E154)</f>
        <v/>
      </c>
      <c r="E28" s="98" t="str">
        <f>IF('Board Cutting Form'!F154="","",'Board Cutting Form'!F154)</f>
        <v/>
      </c>
      <c r="F28" s="99" t="str">
        <f>IF(OR('Board Cutting Form'!N154&gt;0,'Board Cutting Form'!M154&gt;0,'Board Cutting Form'!K154&gt;0),"("&amp;'Board Cutting Form'!N$12&amp;"-0"&amp;'Board Cutting Form'!N154&amp;" "&amp;'Board Cutting Form'!M$12&amp;"-0"&amp;'Board Cutting Form'!M154&amp;" "&amp;'Board Cutting Form'!K$12&amp;"-0"&amp;'Board Cutting Form'!K154&amp;")","")</f>
        <v/>
      </c>
      <c r="G28" s="98" t="str">
        <f t="shared" si="1"/>
        <v/>
      </c>
      <c r="H28" s="98" t="str">
        <f>IF('Board Cutting Form'!F154="","",'Board Cutting Form'!C154)</f>
        <v/>
      </c>
      <c r="I28" s="98" t="str">
        <f>IF('Board Cutting Form'!I154&gt;=1,'Board Cutting Form'!G154&amp;"-"&amp;'Board Cutting Form'!H154,"")</f>
        <v/>
      </c>
      <c r="J28" s="100" t="str">
        <f>IF('Board Cutting Form'!I154=2,'Board Cutting Form'!G154&amp;"-"&amp;'Board Cutting Form'!H154,"")</f>
        <v/>
      </c>
      <c r="K28" s="100" t="str">
        <f>IF('Board Cutting Form'!J154&gt;=1,'Board Cutting Form'!G154&amp;"-"&amp;'Board Cutting Form'!H154,"")</f>
        <v/>
      </c>
      <c r="L28" s="100" t="str">
        <f>IF('Board Cutting Form'!J154=2,'Board Cutting Form'!G154&amp;"-"&amp;'Board Cutting Form'!H154,"")</f>
        <v/>
      </c>
      <c r="M28" s="98" t="str">
        <f t="shared" si="2"/>
        <v/>
      </c>
      <c r="T28" s="98"/>
    </row>
    <row r="29" spans="1:20" ht="12" x14ac:dyDescent="0.2">
      <c r="A29" s="98" t="str">
        <f t="shared" si="0"/>
        <v/>
      </c>
      <c r="B29" s="98" t="str">
        <f>IF('Board Cutting Form'!B155="","",'Board Cutting Form'!B155)</f>
        <v/>
      </c>
      <c r="C29" s="98" t="str">
        <f>IF('Board Cutting Form'!D155="","",'Board Cutting Form'!D155)</f>
        <v/>
      </c>
      <c r="D29" s="98" t="str">
        <f>IF('Board Cutting Form'!E155="","",'Board Cutting Form'!E155)</f>
        <v/>
      </c>
      <c r="E29" s="98" t="str">
        <f>IF('Board Cutting Form'!F155="","",'Board Cutting Form'!F155)</f>
        <v/>
      </c>
      <c r="F29" s="99" t="str">
        <f>IF(OR('Board Cutting Form'!N155&gt;0,'Board Cutting Form'!M155&gt;0,'Board Cutting Form'!K155&gt;0),"("&amp;'Board Cutting Form'!N$12&amp;"-0"&amp;'Board Cutting Form'!N155&amp;" "&amp;'Board Cutting Form'!M$12&amp;"-0"&amp;'Board Cutting Form'!M155&amp;" "&amp;'Board Cutting Form'!K$12&amp;"-0"&amp;'Board Cutting Form'!K155&amp;")","")</f>
        <v/>
      </c>
      <c r="G29" s="98" t="str">
        <f t="shared" si="1"/>
        <v/>
      </c>
      <c r="H29" s="98" t="str">
        <f>IF('Board Cutting Form'!F155="","",'Board Cutting Form'!C155)</f>
        <v/>
      </c>
      <c r="I29" s="98" t="str">
        <f>IF('Board Cutting Form'!I155&gt;=1,'Board Cutting Form'!G155&amp;"-"&amp;'Board Cutting Form'!H155,"")</f>
        <v/>
      </c>
      <c r="J29" s="100" t="str">
        <f>IF('Board Cutting Form'!I155=2,'Board Cutting Form'!G155&amp;"-"&amp;'Board Cutting Form'!H155,"")</f>
        <v/>
      </c>
      <c r="K29" s="100" t="str">
        <f>IF('Board Cutting Form'!J155&gt;=1,'Board Cutting Form'!G155&amp;"-"&amp;'Board Cutting Form'!H155,"")</f>
        <v/>
      </c>
      <c r="L29" s="100" t="str">
        <f>IF('Board Cutting Form'!J155=2,'Board Cutting Form'!G155&amp;"-"&amp;'Board Cutting Form'!H155,"")</f>
        <v/>
      </c>
      <c r="M29" s="98" t="str">
        <f t="shared" si="2"/>
        <v/>
      </c>
      <c r="T29" s="98"/>
    </row>
    <row r="30" spans="1:20" ht="12" x14ac:dyDescent="0.2">
      <c r="A30" s="98" t="str">
        <f t="shared" si="0"/>
        <v/>
      </c>
      <c r="B30" s="98" t="str">
        <f>IF('Board Cutting Form'!B156="","",'Board Cutting Form'!B156)</f>
        <v/>
      </c>
      <c r="C30" s="98" t="str">
        <f>IF('Board Cutting Form'!D156="","",'Board Cutting Form'!D156)</f>
        <v/>
      </c>
      <c r="D30" s="98" t="str">
        <f>IF('Board Cutting Form'!E156="","",'Board Cutting Form'!E156)</f>
        <v/>
      </c>
      <c r="E30" s="98" t="str">
        <f>IF('Board Cutting Form'!F156="","",'Board Cutting Form'!F156)</f>
        <v/>
      </c>
      <c r="F30" s="99" t="str">
        <f>IF(OR('Board Cutting Form'!N156&gt;0,'Board Cutting Form'!M156&gt;0,'Board Cutting Form'!K156&gt;0),"("&amp;'Board Cutting Form'!N$12&amp;"-0"&amp;'Board Cutting Form'!N156&amp;" "&amp;'Board Cutting Form'!M$12&amp;"-0"&amp;'Board Cutting Form'!M156&amp;" "&amp;'Board Cutting Form'!K$12&amp;"-0"&amp;'Board Cutting Form'!K156&amp;")","")</f>
        <v/>
      </c>
      <c r="G30" s="98" t="str">
        <f t="shared" si="1"/>
        <v/>
      </c>
      <c r="H30" s="98" t="str">
        <f>IF('Board Cutting Form'!F156="","",'Board Cutting Form'!C156)</f>
        <v/>
      </c>
      <c r="I30" s="98" t="str">
        <f>IF('Board Cutting Form'!I156&gt;=1,'Board Cutting Form'!G156&amp;"-"&amp;'Board Cutting Form'!H156,"")</f>
        <v/>
      </c>
      <c r="J30" s="100" t="str">
        <f>IF('Board Cutting Form'!I156=2,'Board Cutting Form'!G156&amp;"-"&amp;'Board Cutting Form'!H156,"")</f>
        <v/>
      </c>
      <c r="K30" s="100" t="str">
        <f>IF('Board Cutting Form'!J156&gt;=1,'Board Cutting Form'!G156&amp;"-"&amp;'Board Cutting Form'!H156,"")</f>
        <v/>
      </c>
      <c r="L30" s="100" t="str">
        <f>IF('Board Cutting Form'!J156=2,'Board Cutting Form'!G156&amp;"-"&amp;'Board Cutting Form'!H156,"")</f>
        <v/>
      </c>
      <c r="M30" s="98" t="str">
        <f t="shared" si="2"/>
        <v/>
      </c>
      <c r="T30" s="98"/>
    </row>
    <row r="31" spans="1:20" ht="12" x14ac:dyDescent="0.2">
      <c r="A31" s="98" t="str">
        <f t="shared" si="0"/>
        <v/>
      </c>
      <c r="B31" s="98" t="str">
        <f>IF('Board Cutting Form'!B157="","",'Board Cutting Form'!B157)</f>
        <v/>
      </c>
      <c r="C31" s="98" t="str">
        <f>IF('Board Cutting Form'!D157="","",'Board Cutting Form'!D157)</f>
        <v/>
      </c>
      <c r="D31" s="98" t="str">
        <f>IF('Board Cutting Form'!E157="","",'Board Cutting Form'!E157)</f>
        <v/>
      </c>
      <c r="E31" s="98" t="str">
        <f>IF('Board Cutting Form'!F157="","",'Board Cutting Form'!F157)</f>
        <v/>
      </c>
      <c r="F31" s="99" t="str">
        <f>IF(OR('Board Cutting Form'!N157&gt;0,'Board Cutting Form'!M157&gt;0,'Board Cutting Form'!K157&gt;0),"("&amp;'Board Cutting Form'!N$12&amp;"-0"&amp;'Board Cutting Form'!N157&amp;" "&amp;'Board Cutting Form'!M$12&amp;"-0"&amp;'Board Cutting Form'!M157&amp;" "&amp;'Board Cutting Form'!K$12&amp;"-0"&amp;'Board Cutting Form'!K157&amp;")","")</f>
        <v/>
      </c>
      <c r="G31" s="98" t="str">
        <f t="shared" si="1"/>
        <v/>
      </c>
      <c r="H31" s="98" t="str">
        <f>IF('Board Cutting Form'!F157="","",'Board Cutting Form'!C157)</f>
        <v/>
      </c>
      <c r="I31" s="98" t="str">
        <f>IF('Board Cutting Form'!I157&gt;=1,'Board Cutting Form'!G157&amp;"-"&amp;'Board Cutting Form'!H157,"")</f>
        <v/>
      </c>
      <c r="J31" s="100" t="str">
        <f>IF('Board Cutting Form'!I157=2,'Board Cutting Form'!G157&amp;"-"&amp;'Board Cutting Form'!H157,"")</f>
        <v/>
      </c>
      <c r="K31" s="100" t="str">
        <f>IF('Board Cutting Form'!J157&gt;=1,'Board Cutting Form'!G157&amp;"-"&amp;'Board Cutting Form'!H157,"")</f>
        <v/>
      </c>
      <c r="L31" s="100" t="str">
        <f>IF('Board Cutting Form'!J157=2,'Board Cutting Form'!G157&amp;"-"&amp;'Board Cutting Form'!H157,"")</f>
        <v/>
      </c>
      <c r="M31" s="98" t="str">
        <f t="shared" si="2"/>
        <v/>
      </c>
      <c r="T31" s="98"/>
    </row>
    <row r="32" spans="1:20" ht="12" x14ac:dyDescent="0.2">
      <c r="A32" s="98" t="str">
        <f t="shared" si="0"/>
        <v/>
      </c>
      <c r="B32" s="98" t="str">
        <f>IF('Board Cutting Form'!B158="","",'Board Cutting Form'!B158)</f>
        <v/>
      </c>
      <c r="C32" s="98" t="str">
        <f>IF('Board Cutting Form'!D158="","",'Board Cutting Form'!D158)</f>
        <v/>
      </c>
      <c r="D32" s="98" t="str">
        <f>IF('Board Cutting Form'!E158="","",'Board Cutting Form'!E158)</f>
        <v/>
      </c>
      <c r="E32" s="98" t="str">
        <f>IF('Board Cutting Form'!F158="","",'Board Cutting Form'!F158)</f>
        <v/>
      </c>
      <c r="F32" s="99" t="str">
        <f>IF(OR('Board Cutting Form'!N158&gt;0,'Board Cutting Form'!M158&gt;0,'Board Cutting Form'!K158&gt;0),"("&amp;'Board Cutting Form'!N$12&amp;"-0"&amp;'Board Cutting Form'!N158&amp;" "&amp;'Board Cutting Form'!M$12&amp;"-0"&amp;'Board Cutting Form'!M158&amp;" "&amp;'Board Cutting Form'!K$12&amp;"-0"&amp;'Board Cutting Form'!K158&amp;")","")</f>
        <v/>
      </c>
      <c r="G32" s="98" t="str">
        <f t="shared" si="1"/>
        <v/>
      </c>
      <c r="H32" s="98" t="str">
        <f>IF('Board Cutting Form'!F158="","",'Board Cutting Form'!C158)</f>
        <v/>
      </c>
      <c r="I32" s="98" t="str">
        <f>IF('Board Cutting Form'!I158&gt;=1,'Board Cutting Form'!G158&amp;"-"&amp;'Board Cutting Form'!H158,"")</f>
        <v/>
      </c>
      <c r="J32" s="100" t="str">
        <f>IF('Board Cutting Form'!I158=2,'Board Cutting Form'!G158&amp;"-"&amp;'Board Cutting Form'!H158,"")</f>
        <v/>
      </c>
      <c r="K32" s="100" t="str">
        <f>IF('Board Cutting Form'!J158&gt;=1,'Board Cutting Form'!G158&amp;"-"&amp;'Board Cutting Form'!H158,"")</f>
        <v/>
      </c>
      <c r="L32" s="100" t="str">
        <f>IF('Board Cutting Form'!J158=2,'Board Cutting Form'!G158&amp;"-"&amp;'Board Cutting Form'!H158,"")</f>
        <v/>
      </c>
      <c r="M32" s="98" t="str">
        <f t="shared" si="2"/>
        <v/>
      </c>
      <c r="T32" s="98"/>
    </row>
    <row r="33" spans="1:20" ht="12" x14ac:dyDescent="0.2">
      <c r="A33" s="98" t="str">
        <f t="shared" si="0"/>
        <v/>
      </c>
      <c r="B33" s="98" t="str">
        <f>IF('Board Cutting Form'!B159="","",'Board Cutting Form'!B159)</f>
        <v/>
      </c>
      <c r="C33" s="98" t="str">
        <f>IF('Board Cutting Form'!D159="","",'Board Cutting Form'!D159)</f>
        <v/>
      </c>
      <c r="D33" s="98" t="str">
        <f>IF('Board Cutting Form'!E159="","",'Board Cutting Form'!E159)</f>
        <v/>
      </c>
      <c r="E33" s="98" t="str">
        <f>IF('Board Cutting Form'!F159="","",'Board Cutting Form'!F159)</f>
        <v/>
      </c>
      <c r="F33" s="99" t="str">
        <f>IF(OR('Board Cutting Form'!N159&gt;0,'Board Cutting Form'!M159&gt;0,'Board Cutting Form'!K159&gt;0),"("&amp;'Board Cutting Form'!N$12&amp;"-0"&amp;'Board Cutting Form'!N159&amp;" "&amp;'Board Cutting Form'!M$12&amp;"-0"&amp;'Board Cutting Form'!M159&amp;" "&amp;'Board Cutting Form'!K$12&amp;"-0"&amp;'Board Cutting Form'!K159&amp;")","")</f>
        <v/>
      </c>
      <c r="G33" s="98" t="str">
        <f t="shared" si="1"/>
        <v/>
      </c>
      <c r="H33" s="98" t="str">
        <f>IF('Board Cutting Form'!F159="","",'Board Cutting Form'!C159)</f>
        <v/>
      </c>
      <c r="I33" s="98" t="str">
        <f>IF('Board Cutting Form'!I159&gt;=1,'Board Cutting Form'!G159&amp;"-"&amp;'Board Cutting Form'!H159,"")</f>
        <v/>
      </c>
      <c r="J33" s="100" t="str">
        <f>IF('Board Cutting Form'!I159=2,'Board Cutting Form'!G159&amp;"-"&amp;'Board Cutting Form'!H159,"")</f>
        <v/>
      </c>
      <c r="K33" s="100" t="str">
        <f>IF('Board Cutting Form'!J159&gt;=1,'Board Cutting Form'!G159&amp;"-"&amp;'Board Cutting Form'!H159,"")</f>
        <v/>
      </c>
      <c r="L33" s="100" t="str">
        <f>IF('Board Cutting Form'!J159=2,'Board Cutting Form'!G159&amp;"-"&amp;'Board Cutting Form'!H159,"")</f>
        <v/>
      </c>
      <c r="M33" s="98" t="str">
        <f t="shared" si="2"/>
        <v/>
      </c>
      <c r="T33" s="98"/>
    </row>
    <row r="34" spans="1:20" ht="12" x14ac:dyDescent="0.2">
      <c r="A34" s="98" t="str">
        <f t="shared" si="0"/>
        <v/>
      </c>
      <c r="B34" s="98" t="str">
        <f>IF('Board Cutting Form'!B160="","",'Board Cutting Form'!B160)</f>
        <v/>
      </c>
      <c r="C34" s="98" t="str">
        <f>IF('Board Cutting Form'!D160="","",'Board Cutting Form'!D160)</f>
        <v/>
      </c>
      <c r="D34" s="98" t="str">
        <f>IF('Board Cutting Form'!E160="","",'Board Cutting Form'!E160)</f>
        <v/>
      </c>
      <c r="E34" s="98" t="str">
        <f>IF('Board Cutting Form'!F160="","",'Board Cutting Form'!F160)</f>
        <v/>
      </c>
      <c r="F34" s="99" t="str">
        <f>IF(OR('Board Cutting Form'!N160&gt;0,'Board Cutting Form'!M160&gt;0,'Board Cutting Form'!K160&gt;0),"("&amp;'Board Cutting Form'!N$12&amp;"-0"&amp;'Board Cutting Form'!N160&amp;" "&amp;'Board Cutting Form'!M$12&amp;"-0"&amp;'Board Cutting Form'!M160&amp;" "&amp;'Board Cutting Form'!K$12&amp;"-0"&amp;'Board Cutting Form'!K160&amp;")","")</f>
        <v/>
      </c>
      <c r="G34" s="98" t="str">
        <f t="shared" si="1"/>
        <v/>
      </c>
      <c r="H34" s="98" t="str">
        <f>IF('Board Cutting Form'!F160="","",'Board Cutting Form'!C160)</f>
        <v/>
      </c>
      <c r="I34" s="98" t="str">
        <f>IF('Board Cutting Form'!I160&gt;=1,'Board Cutting Form'!G160&amp;"-"&amp;'Board Cutting Form'!H160,"")</f>
        <v/>
      </c>
      <c r="J34" s="100" t="str">
        <f>IF('Board Cutting Form'!I160=2,'Board Cutting Form'!G160&amp;"-"&amp;'Board Cutting Form'!H160,"")</f>
        <v/>
      </c>
      <c r="K34" s="100" t="str">
        <f>IF('Board Cutting Form'!J160&gt;=1,'Board Cutting Form'!G160&amp;"-"&amp;'Board Cutting Form'!H160,"")</f>
        <v/>
      </c>
      <c r="L34" s="100" t="str">
        <f>IF('Board Cutting Form'!J160=2,'Board Cutting Form'!G160&amp;"-"&amp;'Board Cutting Form'!H160,"")</f>
        <v/>
      </c>
      <c r="M34" s="98" t="str">
        <f t="shared" si="2"/>
        <v/>
      </c>
      <c r="T34" s="98"/>
    </row>
    <row r="35" spans="1:20" ht="12" x14ac:dyDescent="0.2">
      <c r="A35" s="98" t="str">
        <f t="shared" si="0"/>
        <v/>
      </c>
      <c r="B35" s="98" t="str">
        <f>IF('Board Cutting Form'!B161="","",'Board Cutting Form'!B161)</f>
        <v/>
      </c>
      <c r="C35" s="98" t="str">
        <f>IF('Board Cutting Form'!D161="","",'Board Cutting Form'!D161)</f>
        <v/>
      </c>
      <c r="D35" s="98" t="str">
        <f>IF('Board Cutting Form'!E161="","",'Board Cutting Form'!E161)</f>
        <v/>
      </c>
      <c r="E35" s="98" t="str">
        <f>IF('Board Cutting Form'!F161="","",'Board Cutting Form'!F161)</f>
        <v/>
      </c>
      <c r="F35" s="99" t="str">
        <f>IF(OR('Board Cutting Form'!N161&gt;0,'Board Cutting Form'!M161&gt;0,'Board Cutting Form'!K161&gt;0),"("&amp;'Board Cutting Form'!N$12&amp;"-0"&amp;'Board Cutting Form'!N161&amp;" "&amp;'Board Cutting Form'!M$12&amp;"-0"&amp;'Board Cutting Form'!M161&amp;" "&amp;'Board Cutting Form'!K$12&amp;"-0"&amp;'Board Cutting Form'!K161&amp;")","")</f>
        <v/>
      </c>
      <c r="G35" s="98" t="str">
        <f t="shared" si="1"/>
        <v/>
      </c>
      <c r="H35" s="98" t="str">
        <f>IF('Board Cutting Form'!F161="","",'Board Cutting Form'!C161)</f>
        <v/>
      </c>
      <c r="I35" s="98" t="str">
        <f>IF('Board Cutting Form'!I161&gt;=1,'Board Cutting Form'!G161&amp;"-"&amp;'Board Cutting Form'!H161,"")</f>
        <v/>
      </c>
      <c r="J35" s="100" t="str">
        <f>IF('Board Cutting Form'!I161=2,'Board Cutting Form'!G161&amp;"-"&amp;'Board Cutting Form'!H161,"")</f>
        <v/>
      </c>
      <c r="K35" s="100" t="str">
        <f>IF('Board Cutting Form'!J161&gt;=1,'Board Cutting Form'!G161&amp;"-"&amp;'Board Cutting Form'!H161,"")</f>
        <v/>
      </c>
      <c r="L35" s="100" t="str">
        <f>IF('Board Cutting Form'!J161=2,'Board Cutting Form'!G161&amp;"-"&amp;'Board Cutting Form'!H161,"")</f>
        <v/>
      </c>
      <c r="M35" s="98" t="str">
        <f t="shared" si="2"/>
        <v/>
      </c>
      <c r="T35" s="98"/>
    </row>
    <row r="36" spans="1:20" ht="12" x14ac:dyDescent="0.2">
      <c r="A36" s="98" t="str">
        <f t="shared" si="0"/>
        <v/>
      </c>
      <c r="B36" s="98" t="str">
        <f>IF('Board Cutting Form'!B162="","",'Board Cutting Form'!B162)</f>
        <v/>
      </c>
      <c r="C36" s="98" t="str">
        <f>IF('Board Cutting Form'!D162="","",'Board Cutting Form'!D162)</f>
        <v/>
      </c>
      <c r="D36" s="98" t="str">
        <f>IF('Board Cutting Form'!E162="","",'Board Cutting Form'!E162)</f>
        <v/>
      </c>
      <c r="E36" s="98" t="str">
        <f>IF('Board Cutting Form'!F162="","",'Board Cutting Form'!F162)</f>
        <v/>
      </c>
      <c r="F36" s="99" t="str">
        <f>IF(OR('Board Cutting Form'!N162&gt;0,'Board Cutting Form'!M162&gt;0,'Board Cutting Form'!K162&gt;0),"("&amp;'Board Cutting Form'!N$12&amp;"-0"&amp;'Board Cutting Form'!N162&amp;" "&amp;'Board Cutting Form'!M$12&amp;"-0"&amp;'Board Cutting Form'!M162&amp;" "&amp;'Board Cutting Form'!K$12&amp;"-0"&amp;'Board Cutting Form'!K162&amp;")","")</f>
        <v/>
      </c>
      <c r="G36" s="98" t="str">
        <f t="shared" si="1"/>
        <v/>
      </c>
      <c r="H36" s="98" t="str">
        <f>IF('Board Cutting Form'!F162="","",'Board Cutting Form'!C162)</f>
        <v/>
      </c>
      <c r="I36" s="98" t="str">
        <f>IF('Board Cutting Form'!I162&gt;=1,'Board Cutting Form'!G162&amp;"-"&amp;'Board Cutting Form'!H162,"")</f>
        <v/>
      </c>
      <c r="J36" s="100" t="str">
        <f>IF('Board Cutting Form'!I162=2,'Board Cutting Form'!G162&amp;"-"&amp;'Board Cutting Form'!H162,"")</f>
        <v/>
      </c>
      <c r="K36" s="100" t="str">
        <f>IF('Board Cutting Form'!J162&gt;=1,'Board Cutting Form'!G162&amp;"-"&amp;'Board Cutting Form'!H162,"")</f>
        <v/>
      </c>
      <c r="L36" s="100" t="str">
        <f>IF('Board Cutting Form'!J162=2,'Board Cutting Form'!G162&amp;"-"&amp;'Board Cutting Form'!H162,"")</f>
        <v/>
      </c>
      <c r="M36" s="98" t="str">
        <f t="shared" si="2"/>
        <v/>
      </c>
      <c r="T36" s="98"/>
    </row>
    <row r="37" spans="1:20" ht="12" x14ac:dyDescent="0.2">
      <c r="A37" s="98" t="str">
        <f t="shared" si="0"/>
        <v/>
      </c>
      <c r="B37" s="98" t="str">
        <f>IF('Board Cutting Form'!B163="","",'Board Cutting Form'!B163)</f>
        <v/>
      </c>
      <c r="C37" s="98" t="str">
        <f>IF('Board Cutting Form'!D163="","",'Board Cutting Form'!D163)</f>
        <v/>
      </c>
      <c r="D37" s="98" t="str">
        <f>IF('Board Cutting Form'!E163="","",'Board Cutting Form'!E163)</f>
        <v/>
      </c>
      <c r="E37" s="98" t="str">
        <f>IF('Board Cutting Form'!F163="","",'Board Cutting Form'!F163)</f>
        <v/>
      </c>
      <c r="F37" s="99" t="str">
        <f>IF(OR('Board Cutting Form'!N163&gt;0,'Board Cutting Form'!M163&gt;0,'Board Cutting Form'!K163&gt;0),"("&amp;'Board Cutting Form'!N$12&amp;"-0"&amp;'Board Cutting Form'!N163&amp;" "&amp;'Board Cutting Form'!M$12&amp;"-0"&amp;'Board Cutting Form'!M163&amp;" "&amp;'Board Cutting Form'!K$12&amp;"-0"&amp;'Board Cutting Form'!K163&amp;")","")</f>
        <v/>
      </c>
      <c r="G37" s="98" t="str">
        <f t="shared" si="1"/>
        <v/>
      </c>
      <c r="H37" s="98" t="str">
        <f>IF('Board Cutting Form'!F163="","",'Board Cutting Form'!C163)</f>
        <v/>
      </c>
      <c r="I37" s="98" t="str">
        <f>IF('Board Cutting Form'!I163&gt;=1,'Board Cutting Form'!G163&amp;"-"&amp;'Board Cutting Form'!H163,"")</f>
        <v/>
      </c>
      <c r="J37" s="100" t="str">
        <f>IF('Board Cutting Form'!I163=2,'Board Cutting Form'!G163&amp;"-"&amp;'Board Cutting Form'!H163,"")</f>
        <v/>
      </c>
      <c r="K37" s="100" t="str">
        <f>IF('Board Cutting Form'!J163&gt;=1,'Board Cutting Form'!G163&amp;"-"&amp;'Board Cutting Form'!H163,"")</f>
        <v/>
      </c>
      <c r="L37" s="100" t="str">
        <f>IF('Board Cutting Form'!J163=2,'Board Cutting Form'!G163&amp;"-"&amp;'Board Cutting Form'!H163,"")</f>
        <v/>
      </c>
      <c r="M37" s="98" t="str">
        <f t="shared" si="2"/>
        <v/>
      </c>
      <c r="T37" s="98"/>
    </row>
    <row r="38" spans="1:20" ht="12" x14ac:dyDescent="0.2">
      <c r="A38" s="98" t="str">
        <f t="shared" si="0"/>
        <v/>
      </c>
      <c r="B38" s="98" t="str">
        <f>IF('Board Cutting Form'!B164="","",'Board Cutting Form'!B164)</f>
        <v/>
      </c>
      <c r="C38" s="98" t="str">
        <f>IF('Board Cutting Form'!D164="","",'Board Cutting Form'!D164)</f>
        <v/>
      </c>
      <c r="D38" s="98" t="str">
        <f>IF('Board Cutting Form'!E164="","",'Board Cutting Form'!E164)</f>
        <v/>
      </c>
      <c r="E38" s="98" t="str">
        <f>IF('Board Cutting Form'!F164="","",'Board Cutting Form'!F164)</f>
        <v/>
      </c>
      <c r="F38" s="99" t="str">
        <f>IF(OR('Board Cutting Form'!N164&gt;0,'Board Cutting Form'!M164&gt;0,'Board Cutting Form'!K164&gt;0),"("&amp;'Board Cutting Form'!N$12&amp;"-0"&amp;'Board Cutting Form'!N164&amp;" "&amp;'Board Cutting Form'!M$12&amp;"-0"&amp;'Board Cutting Form'!M164&amp;" "&amp;'Board Cutting Form'!K$12&amp;"-0"&amp;'Board Cutting Form'!K164&amp;")","")</f>
        <v/>
      </c>
      <c r="G38" s="98" t="str">
        <f t="shared" si="1"/>
        <v/>
      </c>
      <c r="H38" s="98" t="str">
        <f>IF('Board Cutting Form'!F164="","",'Board Cutting Form'!C164)</f>
        <v/>
      </c>
      <c r="I38" s="98" t="str">
        <f>IF('Board Cutting Form'!I164&gt;=1,'Board Cutting Form'!G164&amp;"-"&amp;'Board Cutting Form'!H164,"")</f>
        <v/>
      </c>
      <c r="J38" s="100" t="str">
        <f>IF('Board Cutting Form'!I164=2,'Board Cutting Form'!G164&amp;"-"&amp;'Board Cutting Form'!H164,"")</f>
        <v/>
      </c>
      <c r="K38" s="100" t="str">
        <f>IF('Board Cutting Form'!J164&gt;=1,'Board Cutting Form'!G164&amp;"-"&amp;'Board Cutting Form'!H164,"")</f>
        <v/>
      </c>
      <c r="L38" s="100" t="str">
        <f>IF('Board Cutting Form'!J164=2,'Board Cutting Form'!G164&amp;"-"&amp;'Board Cutting Form'!H164,"")</f>
        <v/>
      </c>
      <c r="M38" s="98" t="str">
        <f t="shared" si="2"/>
        <v/>
      </c>
      <c r="T38" s="98"/>
    </row>
    <row r="39" spans="1:20" ht="12" x14ac:dyDescent="0.2">
      <c r="A39" s="98" t="str">
        <f t="shared" si="0"/>
        <v/>
      </c>
      <c r="B39" s="98" t="str">
        <f>IF('Board Cutting Form'!B165="","",'Board Cutting Form'!B165)</f>
        <v/>
      </c>
      <c r="C39" s="98" t="str">
        <f>IF('Board Cutting Form'!D165="","",'Board Cutting Form'!D165)</f>
        <v/>
      </c>
      <c r="D39" s="98" t="str">
        <f>IF('Board Cutting Form'!E165="","",'Board Cutting Form'!E165)</f>
        <v/>
      </c>
      <c r="E39" s="98" t="str">
        <f>IF('Board Cutting Form'!F165="","",'Board Cutting Form'!F165)</f>
        <v/>
      </c>
      <c r="F39" s="99" t="str">
        <f>IF(OR('Board Cutting Form'!N165&gt;0,'Board Cutting Form'!M165&gt;0,'Board Cutting Form'!K165&gt;0),"("&amp;'Board Cutting Form'!N$12&amp;"-0"&amp;'Board Cutting Form'!N165&amp;" "&amp;'Board Cutting Form'!M$12&amp;"-0"&amp;'Board Cutting Form'!M165&amp;" "&amp;'Board Cutting Form'!K$12&amp;"-0"&amp;'Board Cutting Form'!K165&amp;")","")</f>
        <v/>
      </c>
      <c r="G39" s="98" t="str">
        <f t="shared" si="1"/>
        <v/>
      </c>
      <c r="H39" s="98" t="str">
        <f>IF('Board Cutting Form'!F165="","",'Board Cutting Form'!C165)</f>
        <v/>
      </c>
      <c r="I39" s="98" t="str">
        <f>IF('Board Cutting Form'!I165&gt;=1,'Board Cutting Form'!G165&amp;"-"&amp;'Board Cutting Form'!H165,"")</f>
        <v/>
      </c>
      <c r="J39" s="100" t="str">
        <f>IF('Board Cutting Form'!I165=2,'Board Cutting Form'!G165&amp;"-"&amp;'Board Cutting Form'!H165,"")</f>
        <v/>
      </c>
      <c r="K39" s="100" t="str">
        <f>IF('Board Cutting Form'!J165&gt;=1,'Board Cutting Form'!G165&amp;"-"&amp;'Board Cutting Form'!H165,"")</f>
        <v/>
      </c>
      <c r="L39" s="100" t="str">
        <f>IF('Board Cutting Form'!J165=2,'Board Cutting Form'!G165&amp;"-"&amp;'Board Cutting Form'!H165,"")</f>
        <v/>
      </c>
      <c r="M39" s="98" t="str">
        <f t="shared" si="2"/>
        <v/>
      </c>
      <c r="T39" s="98"/>
    </row>
    <row r="40" spans="1:20" ht="12" x14ac:dyDescent="0.2">
      <c r="A40" s="98" t="str">
        <f t="shared" si="0"/>
        <v/>
      </c>
      <c r="B40" s="98" t="str">
        <f>IF('Board Cutting Form'!B166="","",'Board Cutting Form'!B166)</f>
        <v/>
      </c>
      <c r="C40" s="98" t="str">
        <f>IF('Board Cutting Form'!D166="","",'Board Cutting Form'!D166)</f>
        <v/>
      </c>
      <c r="D40" s="98" t="str">
        <f>IF('Board Cutting Form'!E166="","",'Board Cutting Form'!E166)</f>
        <v/>
      </c>
      <c r="E40" s="98" t="str">
        <f>IF('Board Cutting Form'!F166="","",'Board Cutting Form'!F166)</f>
        <v/>
      </c>
      <c r="F40" s="99" t="str">
        <f>IF(OR('Board Cutting Form'!N166&gt;0,'Board Cutting Form'!M166&gt;0,'Board Cutting Form'!K166&gt;0),"("&amp;'Board Cutting Form'!N$12&amp;"-0"&amp;'Board Cutting Form'!N166&amp;" "&amp;'Board Cutting Form'!M$12&amp;"-0"&amp;'Board Cutting Form'!M166&amp;" "&amp;'Board Cutting Form'!K$12&amp;"-0"&amp;'Board Cutting Form'!K166&amp;")","")</f>
        <v/>
      </c>
      <c r="G40" s="98" t="str">
        <f t="shared" si="1"/>
        <v/>
      </c>
      <c r="H40" s="98" t="str">
        <f>IF('Board Cutting Form'!F166="","",'Board Cutting Form'!C166)</f>
        <v/>
      </c>
      <c r="I40" s="98" t="str">
        <f>IF('Board Cutting Form'!I166&gt;=1,'Board Cutting Form'!G166&amp;"-"&amp;'Board Cutting Form'!H166,"")</f>
        <v/>
      </c>
      <c r="J40" s="100" t="str">
        <f>IF('Board Cutting Form'!I166=2,'Board Cutting Form'!G166&amp;"-"&amp;'Board Cutting Form'!H166,"")</f>
        <v/>
      </c>
      <c r="K40" s="100" t="str">
        <f>IF('Board Cutting Form'!J166&gt;=1,'Board Cutting Form'!G166&amp;"-"&amp;'Board Cutting Form'!H166,"")</f>
        <v/>
      </c>
      <c r="L40" s="100" t="str">
        <f>IF('Board Cutting Form'!J166=2,'Board Cutting Form'!G166&amp;"-"&amp;'Board Cutting Form'!H166,"")</f>
        <v/>
      </c>
      <c r="M40" s="98" t="str">
        <f t="shared" si="2"/>
        <v/>
      </c>
      <c r="T40" s="98"/>
    </row>
    <row r="41" spans="1:20" ht="12" x14ac:dyDescent="0.2">
      <c r="A41" s="98" t="str">
        <f t="shared" si="0"/>
        <v/>
      </c>
      <c r="B41" s="98" t="str">
        <f>IF('Board Cutting Form'!B167="","",'Board Cutting Form'!B167)</f>
        <v/>
      </c>
      <c r="C41" s="98" t="str">
        <f>IF('Board Cutting Form'!D167="","",'Board Cutting Form'!D167)</f>
        <v/>
      </c>
      <c r="D41" s="98" t="str">
        <f>IF('Board Cutting Form'!E167="","",'Board Cutting Form'!E167)</f>
        <v/>
      </c>
      <c r="E41" s="98" t="str">
        <f>IF('Board Cutting Form'!F167="","",'Board Cutting Form'!F167)</f>
        <v/>
      </c>
      <c r="F41" s="99" t="str">
        <f>IF(OR('Board Cutting Form'!N167&gt;0,'Board Cutting Form'!M167&gt;0,'Board Cutting Form'!K167&gt;0),"("&amp;'Board Cutting Form'!N$12&amp;"-0"&amp;'Board Cutting Form'!N167&amp;" "&amp;'Board Cutting Form'!M$12&amp;"-0"&amp;'Board Cutting Form'!M167&amp;" "&amp;'Board Cutting Form'!K$12&amp;"-0"&amp;'Board Cutting Form'!K167&amp;")","")</f>
        <v/>
      </c>
      <c r="G41" s="98" t="str">
        <f t="shared" si="1"/>
        <v/>
      </c>
      <c r="H41" s="98" t="str">
        <f>IF('Board Cutting Form'!F167="","",'Board Cutting Form'!C167)</f>
        <v/>
      </c>
      <c r="I41" s="98" t="str">
        <f>IF('Board Cutting Form'!I167&gt;=1,'Board Cutting Form'!G167&amp;"-"&amp;'Board Cutting Form'!H167,"")</f>
        <v/>
      </c>
      <c r="J41" s="100" t="str">
        <f>IF('Board Cutting Form'!I167=2,'Board Cutting Form'!G167&amp;"-"&amp;'Board Cutting Form'!H167,"")</f>
        <v/>
      </c>
      <c r="K41" s="100" t="str">
        <f>IF('Board Cutting Form'!J167&gt;=1,'Board Cutting Form'!G167&amp;"-"&amp;'Board Cutting Form'!H167,"")</f>
        <v/>
      </c>
      <c r="L41" s="100" t="str">
        <f>IF('Board Cutting Form'!J167=2,'Board Cutting Form'!G167&amp;"-"&amp;'Board Cutting Form'!H167,"")</f>
        <v/>
      </c>
      <c r="M41" s="98" t="str">
        <f t="shared" si="2"/>
        <v/>
      </c>
      <c r="T41" s="98"/>
    </row>
    <row r="42" spans="1:20" ht="12" x14ac:dyDescent="0.2">
      <c r="A42" s="98" t="str">
        <f t="shared" si="0"/>
        <v/>
      </c>
      <c r="B42" s="98" t="str">
        <f>IF('Board Cutting Form'!B168="","",'Board Cutting Form'!B168)</f>
        <v/>
      </c>
      <c r="C42" s="98" t="str">
        <f>IF('Board Cutting Form'!D168="","",'Board Cutting Form'!D168)</f>
        <v/>
      </c>
      <c r="D42" s="98" t="str">
        <f>IF('Board Cutting Form'!E168="","",'Board Cutting Form'!E168)</f>
        <v/>
      </c>
      <c r="E42" s="98" t="str">
        <f>IF('Board Cutting Form'!F168="","",'Board Cutting Form'!F168)</f>
        <v/>
      </c>
      <c r="F42" s="99" t="str">
        <f>IF(OR('Board Cutting Form'!N168&gt;0,'Board Cutting Form'!M168&gt;0,'Board Cutting Form'!K168&gt;0),"("&amp;'Board Cutting Form'!N$12&amp;"-0"&amp;'Board Cutting Form'!N168&amp;" "&amp;'Board Cutting Form'!M$12&amp;"-0"&amp;'Board Cutting Form'!M168&amp;" "&amp;'Board Cutting Form'!K$12&amp;"-0"&amp;'Board Cutting Form'!K168&amp;")","")</f>
        <v/>
      </c>
      <c r="G42" s="98" t="str">
        <f t="shared" si="1"/>
        <v/>
      </c>
      <c r="H42" s="98" t="str">
        <f>IF('Board Cutting Form'!F168="","",'Board Cutting Form'!C168)</f>
        <v/>
      </c>
      <c r="I42" s="98" t="str">
        <f>IF('Board Cutting Form'!I168&gt;=1,'Board Cutting Form'!G168&amp;"-"&amp;'Board Cutting Form'!H168,"")</f>
        <v/>
      </c>
      <c r="J42" s="100" t="str">
        <f>IF('Board Cutting Form'!I168=2,'Board Cutting Form'!G168&amp;"-"&amp;'Board Cutting Form'!H168,"")</f>
        <v/>
      </c>
      <c r="K42" s="100" t="str">
        <f>IF('Board Cutting Form'!J168&gt;=1,'Board Cutting Form'!G168&amp;"-"&amp;'Board Cutting Form'!H168,"")</f>
        <v/>
      </c>
      <c r="L42" s="100" t="str">
        <f>IF('Board Cutting Form'!J168=2,'Board Cutting Form'!G168&amp;"-"&amp;'Board Cutting Form'!H168,"")</f>
        <v/>
      </c>
      <c r="M42" s="98" t="str">
        <f t="shared" si="2"/>
        <v/>
      </c>
      <c r="T42" s="98"/>
    </row>
    <row r="43" spans="1:20" ht="12" x14ac:dyDescent="0.2">
      <c r="A43" s="98" t="str">
        <f t="shared" si="0"/>
        <v/>
      </c>
      <c r="B43" s="98" t="str">
        <f>IF('Board Cutting Form'!B169="","",'Board Cutting Form'!B169)</f>
        <v/>
      </c>
      <c r="C43" s="98" t="str">
        <f>IF('Board Cutting Form'!D169="","",'Board Cutting Form'!D169)</f>
        <v/>
      </c>
      <c r="D43" s="98" t="str">
        <f>IF('Board Cutting Form'!E169="","",'Board Cutting Form'!E169)</f>
        <v/>
      </c>
      <c r="E43" s="98" t="str">
        <f>IF('Board Cutting Form'!F169="","",'Board Cutting Form'!F169)</f>
        <v/>
      </c>
      <c r="F43" s="99" t="str">
        <f>IF(OR('Board Cutting Form'!N169&gt;0,'Board Cutting Form'!M169&gt;0,'Board Cutting Form'!K169&gt;0),"("&amp;'Board Cutting Form'!N$12&amp;"-0"&amp;'Board Cutting Form'!N169&amp;" "&amp;'Board Cutting Form'!M$12&amp;"-0"&amp;'Board Cutting Form'!M169&amp;" "&amp;'Board Cutting Form'!K$12&amp;"-0"&amp;'Board Cutting Form'!K169&amp;")","")</f>
        <v/>
      </c>
      <c r="G43" s="98" t="str">
        <f t="shared" si="1"/>
        <v/>
      </c>
      <c r="H43" s="98" t="str">
        <f>IF('Board Cutting Form'!F169="","",'Board Cutting Form'!C169)</f>
        <v/>
      </c>
      <c r="I43" s="98" t="str">
        <f>IF('Board Cutting Form'!I169&gt;=1,'Board Cutting Form'!G169&amp;"-"&amp;'Board Cutting Form'!H169,"")</f>
        <v/>
      </c>
      <c r="J43" s="100" t="str">
        <f>IF('Board Cutting Form'!I169=2,'Board Cutting Form'!G169&amp;"-"&amp;'Board Cutting Form'!H169,"")</f>
        <v/>
      </c>
      <c r="K43" s="100" t="str">
        <f>IF('Board Cutting Form'!J169&gt;=1,'Board Cutting Form'!G169&amp;"-"&amp;'Board Cutting Form'!H169,"")</f>
        <v/>
      </c>
      <c r="L43" s="100" t="str">
        <f>IF('Board Cutting Form'!J169=2,'Board Cutting Form'!G169&amp;"-"&amp;'Board Cutting Form'!H169,"")</f>
        <v/>
      </c>
      <c r="M43" s="98" t="str">
        <f t="shared" si="2"/>
        <v/>
      </c>
      <c r="T43" s="98"/>
    </row>
    <row r="44" spans="1:20" ht="12" x14ac:dyDescent="0.2">
      <c r="A44" s="98" t="str">
        <f t="shared" si="0"/>
        <v/>
      </c>
      <c r="B44" s="98" t="str">
        <f>IF('Board Cutting Form'!B170="","",'Board Cutting Form'!B170)</f>
        <v/>
      </c>
      <c r="C44" s="98" t="str">
        <f>IF('Board Cutting Form'!D170="","",'Board Cutting Form'!D170)</f>
        <v/>
      </c>
      <c r="D44" s="98" t="str">
        <f>IF('Board Cutting Form'!E170="","",'Board Cutting Form'!E170)</f>
        <v/>
      </c>
      <c r="E44" s="98" t="str">
        <f>IF('Board Cutting Form'!F170="","",'Board Cutting Form'!F170)</f>
        <v/>
      </c>
      <c r="F44" s="99" t="str">
        <f>IF(OR('Board Cutting Form'!N170&gt;0,'Board Cutting Form'!M170&gt;0,'Board Cutting Form'!K170&gt;0),"("&amp;'Board Cutting Form'!N$12&amp;"-0"&amp;'Board Cutting Form'!N170&amp;" "&amp;'Board Cutting Form'!M$12&amp;"-0"&amp;'Board Cutting Form'!M170&amp;" "&amp;'Board Cutting Form'!K$12&amp;"-0"&amp;'Board Cutting Form'!K170&amp;")","")</f>
        <v/>
      </c>
      <c r="G44" s="98" t="str">
        <f t="shared" si="1"/>
        <v/>
      </c>
      <c r="H44" s="98" t="str">
        <f>IF('Board Cutting Form'!F170="","",'Board Cutting Form'!C170)</f>
        <v/>
      </c>
      <c r="I44" s="98" t="str">
        <f>IF('Board Cutting Form'!I170&gt;=1,'Board Cutting Form'!G170&amp;"-"&amp;'Board Cutting Form'!H170,"")</f>
        <v/>
      </c>
      <c r="J44" s="100" t="str">
        <f>IF('Board Cutting Form'!I170=2,'Board Cutting Form'!G170&amp;"-"&amp;'Board Cutting Form'!H170,"")</f>
        <v/>
      </c>
      <c r="K44" s="100" t="str">
        <f>IF('Board Cutting Form'!J170&gt;=1,'Board Cutting Form'!G170&amp;"-"&amp;'Board Cutting Form'!H170,"")</f>
        <v/>
      </c>
      <c r="L44" s="100" t="str">
        <f>IF('Board Cutting Form'!J170=2,'Board Cutting Form'!G170&amp;"-"&amp;'Board Cutting Form'!H170,"")</f>
        <v/>
      </c>
      <c r="M44" s="98" t="str">
        <f t="shared" si="2"/>
        <v/>
      </c>
      <c r="T44" s="98"/>
    </row>
    <row r="45" spans="1:20" ht="12" x14ac:dyDescent="0.2">
      <c r="A45" s="98" t="str">
        <f t="shared" si="0"/>
        <v/>
      </c>
      <c r="B45" s="98" t="str">
        <f>IF('Board Cutting Form'!B171="","",'Board Cutting Form'!B171)</f>
        <v/>
      </c>
      <c r="C45" s="98" t="str">
        <f>IF('Board Cutting Form'!D171="","",'Board Cutting Form'!D171)</f>
        <v/>
      </c>
      <c r="D45" s="98" t="str">
        <f>IF('Board Cutting Form'!E171="","",'Board Cutting Form'!E171)</f>
        <v/>
      </c>
      <c r="E45" s="98" t="str">
        <f>IF('Board Cutting Form'!F171="","",'Board Cutting Form'!F171)</f>
        <v/>
      </c>
      <c r="F45" s="99" t="str">
        <f>IF(OR('Board Cutting Form'!N171&gt;0,'Board Cutting Form'!M171&gt;0,'Board Cutting Form'!K171&gt;0),"("&amp;'Board Cutting Form'!N$12&amp;"-0"&amp;'Board Cutting Form'!N171&amp;" "&amp;'Board Cutting Form'!M$12&amp;"-0"&amp;'Board Cutting Form'!M171&amp;" "&amp;'Board Cutting Form'!K$12&amp;"-0"&amp;'Board Cutting Form'!K171&amp;")","")</f>
        <v/>
      </c>
      <c r="G45" s="98" t="str">
        <f t="shared" si="1"/>
        <v/>
      </c>
      <c r="H45" s="98" t="str">
        <f>IF('Board Cutting Form'!F171="","",'Board Cutting Form'!C171)</f>
        <v/>
      </c>
      <c r="I45" s="98" t="str">
        <f>IF('Board Cutting Form'!I171&gt;=1,'Board Cutting Form'!G171&amp;"-"&amp;'Board Cutting Form'!H171,"")</f>
        <v/>
      </c>
      <c r="J45" s="100" t="str">
        <f>IF('Board Cutting Form'!I171=2,'Board Cutting Form'!G171&amp;"-"&amp;'Board Cutting Form'!H171,"")</f>
        <v/>
      </c>
      <c r="K45" s="100" t="str">
        <f>IF('Board Cutting Form'!J171&gt;=1,'Board Cutting Form'!G171&amp;"-"&amp;'Board Cutting Form'!H171,"")</f>
        <v/>
      </c>
      <c r="L45" s="100" t="str">
        <f>IF('Board Cutting Form'!J171=2,'Board Cutting Form'!G171&amp;"-"&amp;'Board Cutting Form'!H171,"")</f>
        <v/>
      </c>
      <c r="M45" s="98" t="str">
        <f t="shared" si="2"/>
        <v/>
      </c>
      <c r="T45" s="98"/>
    </row>
    <row r="46" spans="1:20" ht="12" x14ac:dyDescent="0.2">
      <c r="A46" s="98" t="str">
        <f t="shared" si="0"/>
        <v/>
      </c>
      <c r="B46" s="98" t="str">
        <f>IF('Board Cutting Form'!B172="","",'Board Cutting Form'!B172)</f>
        <v/>
      </c>
      <c r="C46" s="98" t="str">
        <f>IF('Board Cutting Form'!D172="","",'Board Cutting Form'!D172)</f>
        <v/>
      </c>
      <c r="D46" s="98" t="str">
        <f>IF('Board Cutting Form'!E172="","",'Board Cutting Form'!E172)</f>
        <v/>
      </c>
      <c r="E46" s="98" t="str">
        <f>IF('Board Cutting Form'!F172="","",'Board Cutting Form'!F172)</f>
        <v/>
      </c>
      <c r="F46" s="99" t="str">
        <f>IF(OR('Board Cutting Form'!N172&gt;0,'Board Cutting Form'!M172&gt;0,'Board Cutting Form'!K172&gt;0),"("&amp;'Board Cutting Form'!N$12&amp;"-0"&amp;'Board Cutting Form'!N172&amp;" "&amp;'Board Cutting Form'!M$12&amp;"-0"&amp;'Board Cutting Form'!M172&amp;" "&amp;'Board Cutting Form'!K$12&amp;"-0"&amp;'Board Cutting Form'!K172&amp;")","")</f>
        <v/>
      </c>
      <c r="G46" s="98" t="str">
        <f t="shared" si="1"/>
        <v/>
      </c>
      <c r="H46" s="98" t="str">
        <f>IF('Board Cutting Form'!F172="","",'Board Cutting Form'!C172)</f>
        <v/>
      </c>
      <c r="I46" s="98" t="str">
        <f>IF('Board Cutting Form'!I172&gt;=1,'Board Cutting Form'!G172&amp;"-"&amp;'Board Cutting Form'!H172,"")</f>
        <v/>
      </c>
      <c r="J46" s="100" t="str">
        <f>IF('Board Cutting Form'!I172=2,'Board Cutting Form'!G172&amp;"-"&amp;'Board Cutting Form'!H172,"")</f>
        <v/>
      </c>
      <c r="K46" s="100" t="str">
        <f>IF('Board Cutting Form'!J172&gt;=1,'Board Cutting Form'!G172&amp;"-"&amp;'Board Cutting Form'!H172,"")</f>
        <v/>
      </c>
      <c r="L46" s="100" t="str">
        <f>IF('Board Cutting Form'!J172=2,'Board Cutting Form'!G172&amp;"-"&amp;'Board Cutting Form'!H172,"")</f>
        <v/>
      </c>
      <c r="M46" s="98" t="str">
        <f t="shared" si="2"/>
        <v/>
      </c>
      <c r="T46" s="98"/>
    </row>
    <row r="47" spans="1:20" ht="12" x14ac:dyDescent="0.2">
      <c r="A47" s="98" t="str">
        <f t="shared" si="0"/>
        <v/>
      </c>
      <c r="B47" s="98" t="str">
        <f>IF('Board Cutting Form'!B173="","",'Board Cutting Form'!B173)</f>
        <v/>
      </c>
      <c r="C47" s="98" t="str">
        <f>IF('Board Cutting Form'!D173="","",'Board Cutting Form'!D173)</f>
        <v/>
      </c>
      <c r="D47" s="98" t="str">
        <f>IF('Board Cutting Form'!E173="","",'Board Cutting Form'!E173)</f>
        <v/>
      </c>
      <c r="E47" s="98" t="str">
        <f>IF('Board Cutting Form'!F173="","",'Board Cutting Form'!F173)</f>
        <v/>
      </c>
      <c r="F47" s="99" t="str">
        <f>IF(OR('Board Cutting Form'!N173&gt;0,'Board Cutting Form'!M173&gt;0,'Board Cutting Form'!K173&gt;0),"("&amp;'Board Cutting Form'!N$12&amp;"-0"&amp;'Board Cutting Form'!N173&amp;" "&amp;'Board Cutting Form'!M$12&amp;"-0"&amp;'Board Cutting Form'!M173&amp;" "&amp;'Board Cutting Form'!K$12&amp;"-0"&amp;'Board Cutting Form'!K173&amp;")","")</f>
        <v/>
      </c>
      <c r="G47" s="98" t="str">
        <f t="shared" si="1"/>
        <v/>
      </c>
      <c r="H47" s="98" t="str">
        <f>IF('Board Cutting Form'!F173="","",'Board Cutting Form'!C173)</f>
        <v/>
      </c>
      <c r="I47" s="98" t="str">
        <f>IF('Board Cutting Form'!I173&gt;=1,'Board Cutting Form'!G173&amp;"-"&amp;'Board Cutting Form'!H173,"")</f>
        <v/>
      </c>
      <c r="J47" s="100" t="str">
        <f>IF('Board Cutting Form'!I173=2,'Board Cutting Form'!G173&amp;"-"&amp;'Board Cutting Form'!H173,"")</f>
        <v/>
      </c>
      <c r="K47" s="100" t="str">
        <f>IF('Board Cutting Form'!J173&gt;=1,'Board Cutting Form'!G173&amp;"-"&amp;'Board Cutting Form'!H173,"")</f>
        <v/>
      </c>
      <c r="L47" s="100" t="str">
        <f>IF('Board Cutting Form'!J173=2,'Board Cutting Form'!G173&amp;"-"&amp;'Board Cutting Form'!H173,"")</f>
        <v/>
      </c>
      <c r="M47" s="98" t="str">
        <f t="shared" si="2"/>
        <v/>
      </c>
      <c r="T47" s="98"/>
    </row>
    <row r="48" spans="1:20" ht="12" x14ac:dyDescent="0.2">
      <c r="A48" s="98" t="str">
        <f t="shared" si="0"/>
        <v/>
      </c>
      <c r="B48" s="98" t="str">
        <f>IF('Board Cutting Form'!B174="","",'Board Cutting Form'!B174)</f>
        <v/>
      </c>
      <c r="C48" s="98" t="str">
        <f>IF('Board Cutting Form'!D174="","",'Board Cutting Form'!D174)</f>
        <v/>
      </c>
      <c r="D48" s="98" t="str">
        <f>IF('Board Cutting Form'!E174="","",'Board Cutting Form'!E174)</f>
        <v/>
      </c>
      <c r="E48" s="98" t="str">
        <f>IF('Board Cutting Form'!F174="","",'Board Cutting Form'!F174)</f>
        <v/>
      </c>
      <c r="F48" s="99" t="str">
        <f>IF(OR('Board Cutting Form'!N174&gt;0,'Board Cutting Form'!M174&gt;0,'Board Cutting Form'!K174&gt;0),"("&amp;'Board Cutting Form'!N$12&amp;"-0"&amp;'Board Cutting Form'!N174&amp;" "&amp;'Board Cutting Form'!M$12&amp;"-0"&amp;'Board Cutting Form'!M174&amp;" "&amp;'Board Cutting Form'!K$12&amp;"-0"&amp;'Board Cutting Form'!K174&amp;")","")</f>
        <v/>
      </c>
      <c r="G48" s="98" t="str">
        <f t="shared" si="1"/>
        <v/>
      </c>
      <c r="H48" s="98" t="str">
        <f>IF('Board Cutting Form'!F174="","",'Board Cutting Form'!C174)</f>
        <v/>
      </c>
      <c r="I48" s="98" t="str">
        <f>IF('Board Cutting Form'!I174&gt;=1,'Board Cutting Form'!G174&amp;"-"&amp;'Board Cutting Form'!H174,"")</f>
        <v/>
      </c>
      <c r="J48" s="100" t="str">
        <f>IF('Board Cutting Form'!I174=2,'Board Cutting Form'!G174&amp;"-"&amp;'Board Cutting Form'!H174,"")</f>
        <v/>
      </c>
      <c r="K48" s="100" t="str">
        <f>IF('Board Cutting Form'!J174&gt;=1,'Board Cutting Form'!G174&amp;"-"&amp;'Board Cutting Form'!H174,"")</f>
        <v/>
      </c>
      <c r="L48" s="100" t="str">
        <f>IF('Board Cutting Form'!J174=2,'Board Cutting Form'!G174&amp;"-"&amp;'Board Cutting Form'!H174,"")</f>
        <v/>
      </c>
      <c r="M48" s="98" t="str">
        <f t="shared" si="2"/>
        <v/>
      </c>
      <c r="T48" s="98"/>
    </row>
    <row r="49" spans="1:20" ht="12" x14ac:dyDescent="0.2">
      <c r="A49" s="98" t="str">
        <f t="shared" si="0"/>
        <v/>
      </c>
      <c r="B49" s="98" t="str">
        <f>IF('Board Cutting Form'!B175="","",'Board Cutting Form'!B175)</f>
        <v/>
      </c>
      <c r="C49" s="98" t="str">
        <f>IF('Board Cutting Form'!D175="","",'Board Cutting Form'!D175)</f>
        <v/>
      </c>
      <c r="D49" s="98" t="str">
        <f>IF('Board Cutting Form'!E175="","",'Board Cutting Form'!E175)</f>
        <v/>
      </c>
      <c r="E49" s="98" t="str">
        <f>IF('Board Cutting Form'!F175="","",'Board Cutting Form'!F175)</f>
        <v/>
      </c>
      <c r="F49" s="99" t="str">
        <f>IF(OR('Board Cutting Form'!N175&gt;0,'Board Cutting Form'!M175&gt;0,'Board Cutting Form'!K175&gt;0),"("&amp;'Board Cutting Form'!N$12&amp;"-0"&amp;'Board Cutting Form'!N175&amp;" "&amp;'Board Cutting Form'!M$12&amp;"-0"&amp;'Board Cutting Form'!M175&amp;" "&amp;'Board Cutting Form'!K$12&amp;"-0"&amp;'Board Cutting Form'!K175&amp;")","")</f>
        <v/>
      </c>
      <c r="G49" s="98" t="str">
        <f t="shared" si="1"/>
        <v/>
      </c>
      <c r="H49" s="98" t="str">
        <f>IF('Board Cutting Form'!F175="","",'Board Cutting Form'!C175)</f>
        <v/>
      </c>
      <c r="I49" s="98" t="str">
        <f>IF('Board Cutting Form'!I175&gt;=1,'Board Cutting Form'!G175&amp;"-"&amp;'Board Cutting Form'!H175,"")</f>
        <v/>
      </c>
      <c r="J49" s="100" t="str">
        <f>IF('Board Cutting Form'!I175=2,'Board Cutting Form'!G175&amp;"-"&amp;'Board Cutting Form'!H175,"")</f>
        <v/>
      </c>
      <c r="K49" s="100" t="str">
        <f>IF('Board Cutting Form'!J175&gt;=1,'Board Cutting Form'!G175&amp;"-"&amp;'Board Cutting Form'!H175,"")</f>
        <v/>
      </c>
      <c r="L49" s="100" t="str">
        <f>IF('Board Cutting Form'!J175=2,'Board Cutting Form'!G175&amp;"-"&amp;'Board Cutting Form'!H175,"")</f>
        <v/>
      </c>
      <c r="M49" s="98" t="str">
        <f t="shared" si="2"/>
        <v/>
      </c>
      <c r="T49" s="98"/>
    </row>
    <row r="50" spans="1:20" ht="12" x14ac:dyDescent="0.2">
      <c r="A50" s="98" t="str">
        <f t="shared" si="0"/>
        <v/>
      </c>
      <c r="B50" s="98" t="str">
        <f>IF('Board Cutting Form'!B176="","",'Board Cutting Form'!B176)</f>
        <v/>
      </c>
      <c r="C50" s="98" t="str">
        <f>IF('Board Cutting Form'!D176="","",'Board Cutting Form'!D176)</f>
        <v/>
      </c>
      <c r="D50" s="98" t="str">
        <f>IF('Board Cutting Form'!E176="","",'Board Cutting Form'!E176)</f>
        <v/>
      </c>
      <c r="E50" s="98" t="str">
        <f>IF('Board Cutting Form'!F176="","",'Board Cutting Form'!F176)</f>
        <v/>
      </c>
      <c r="F50" s="99" t="str">
        <f>IF(OR('Board Cutting Form'!N176&gt;0,'Board Cutting Form'!M176&gt;0,'Board Cutting Form'!K176&gt;0),"("&amp;'Board Cutting Form'!N$12&amp;"-0"&amp;'Board Cutting Form'!N176&amp;" "&amp;'Board Cutting Form'!M$12&amp;"-0"&amp;'Board Cutting Form'!M176&amp;" "&amp;'Board Cutting Form'!K$12&amp;"-0"&amp;'Board Cutting Form'!K176&amp;")","")</f>
        <v/>
      </c>
      <c r="G50" s="98" t="str">
        <f t="shared" si="1"/>
        <v/>
      </c>
      <c r="H50" s="98" t="str">
        <f>IF('Board Cutting Form'!F176="","",'Board Cutting Form'!C176)</f>
        <v/>
      </c>
      <c r="I50" s="98" t="str">
        <f>IF('Board Cutting Form'!I176&gt;=1,'Board Cutting Form'!G176&amp;"-"&amp;'Board Cutting Form'!H176,"")</f>
        <v/>
      </c>
      <c r="J50" s="100" t="str">
        <f>IF('Board Cutting Form'!I176=2,'Board Cutting Form'!G176&amp;"-"&amp;'Board Cutting Form'!H176,"")</f>
        <v/>
      </c>
      <c r="K50" s="100" t="str">
        <f>IF('Board Cutting Form'!J176&gt;=1,'Board Cutting Form'!G176&amp;"-"&amp;'Board Cutting Form'!H176,"")</f>
        <v/>
      </c>
      <c r="L50" s="100" t="str">
        <f>IF('Board Cutting Form'!J176=2,'Board Cutting Form'!G176&amp;"-"&amp;'Board Cutting Form'!H176,"")</f>
        <v/>
      </c>
      <c r="M50" s="98" t="str">
        <f t="shared" si="2"/>
        <v/>
      </c>
      <c r="T50" s="98"/>
    </row>
    <row r="51" spans="1:20" ht="12" x14ac:dyDescent="0.2">
      <c r="A51" s="98" t="str">
        <f t="shared" si="0"/>
        <v/>
      </c>
      <c r="B51" s="98" t="str">
        <f>IF('Board Cutting Form'!B177="","",'Board Cutting Form'!B177)</f>
        <v/>
      </c>
      <c r="C51" s="98" t="str">
        <f>IF('Board Cutting Form'!D177="","",'Board Cutting Form'!D177)</f>
        <v/>
      </c>
      <c r="D51" s="98" t="str">
        <f>IF('Board Cutting Form'!E177="","",'Board Cutting Form'!E177)</f>
        <v/>
      </c>
      <c r="E51" s="98" t="str">
        <f>IF('Board Cutting Form'!F177="","",'Board Cutting Form'!F177)</f>
        <v/>
      </c>
      <c r="F51" s="99" t="str">
        <f>IF(OR('Board Cutting Form'!N177&gt;0,'Board Cutting Form'!M177&gt;0,'Board Cutting Form'!K177&gt;0),"("&amp;'Board Cutting Form'!N$12&amp;"-0"&amp;'Board Cutting Form'!N177&amp;" "&amp;'Board Cutting Form'!M$12&amp;"-0"&amp;'Board Cutting Form'!M177&amp;" "&amp;'Board Cutting Form'!K$12&amp;"-0"&amp;'Board Cutting Form'!K177&amp;")","")</f>
        <v/>
      </c>
      <c r="G51" s="98" t="str">
        <f t="shared" si="1"/>
        <v/>
      </c>
      <c r="H51" s="98" t="str">
        <f>IF('Board Cutting Form'!F177="","",'Board Cutting Form'!C177)</f>
        <v/>
      </c>
      <c r="I51" s="98" t="str">
        <f>IF('Board Cutting Form'!I177&gt;=1,'Board Cutting Form'!G177&amp;"-"&amp;'Board Cutting Form'!H177,"")</f>
        <v/>
      </c>
      <c r="J51" s="100" t="str">
        <f>IF('Board Cutting Form'!I177=2,'Board Cutting Form'!G177&amp;"-"&amp;'Board Cutting Form'!H177,"")</f>
        <v/>
      </c>
      <c r="K51" s="100" t="str">
        <f>IF('Board Cutting Form'!J177&gt;=1,'Board Cutting Form'!G177&amp;"-"&amp;'Board Cutting Form'!H177,"")</f>
        <v/>
      </c>
      <c r="L51" s="100" t="str">
        <f>IF('Board Cutting Form'!J177=2,'Board Cutting Form'!G177&amp;"-"&amp;'Board Cutting Form'!H177,"")</f>
        <v/>
      </c>
      <c r="M51" s="98" t="str">
        <f t="shared" si="2"/>
        <v/>
      </c>
      <c r="T51" s="98"/>
    </row>
    <row r="52" spans="1:20" ht="12" x14ac:dyDescent="0.2">
      <c r="A52" s="98" t="str">
        <f t="shared" si="0"/>
        <v/>
      </c>
      <c r="B52" s="98" t="str">
        <f>IF('Board Cutting Form'!B178="","",'Board Cutting Form'!B178)</f>
        <v/>
      </c>
      <c r="C52" s="98" t="str">
        <f>IF('Board Cutting Form'!D178="","",'Board Cutting Form'!D178)</f>
        <v/>
      </c>
      <c r="D52" s="98" t="str">
        <f>IF('Board Cutting Form'!E178="","",'Board Cutting Form'!E178)</f>
        <v/>
      </c>
      <c r="E52" s="98" t="str">
        <f>IF('Board Cutting Form'!F178="","",'Board Cutting Form'!F178)</f>
        <v/>
      </c>
      <c r="F52" s="99" t="str">
        <f>IF(OR('Board Cutting Form'!N178&gt;0,'Board Cutting Form'!M178&gt;0,'Board Cutting Form'!K178&gt;0),"("&amp;'Board Cutting Form'!N$12&amp;"-0"&amp;'Board Cutting Form'!N178&amp;" "&amp;'Board Cutting Form'!M$12&amp;"-0"&amp;'Board Cutting Form'!M178&amp;" "&amp;'Board Cutting Form'!K$12&amp;"-0"&amp;'Board Cutting Form'!K178&amp;")","")</f>
        <v/>
      </c>
      <c r="G52" s="98" t="str">
        <f t="shared" si="1"/>
        <v/>
      </c>
      <c r="H52" s="98" t="str">
        <f>IF('Board Cutting Form'!F178="","",'Board Cutting Form'!C178)</f>
        <v/>
      </c>
      <c r="I52" s="98" t="str">
        <f>IF('Board Cutting Form'!I178&gt;=1,'Board Cutting Form'!G178&amp;"-"&amp;'Board Cutting Form'!H178,"")</f>
        <v/>
      </c>
      <c r="J52" s="100" t="str">
        <f>IF('Board Cutting Form'!I178=2,'Board Cutting Form'!G178&amp;"-"&amp;'Board Cutting Form'!H178,"")</f>
        <v/>
      </c>
      <c r="K52" s="100" t="str">
        <f>IF('Board Cutting Form'!J178&gt;=1,'Board Cutting Form'!G178&amp;"-"&amp;'Board Cutting Form'!H178,"")</f>
        <v/>
      </c>
      <c r="L52" s="100" t="str">
        <f>IF('Board Cutting Form'!J178=2,'Board Cutting Form'!G178&amp;"-"&amp;'Board Cutting Form'!H178,"")</f>
        <v/>
      </c>
      <c r="M52" s="98" t="str">
        <f t="shared" si="2"/>
        <v/>
      </c>
      <c r="T52" s="98"/>
    </row>
    <row r="53" spans="1:20" ht="12" x14ac:dyDescent="0.2">
      <c r="A53" s="98" t="str">
        <f t="shared" si="0"/>
        <v/>
      </c>
      <c r="B53" s="98" t="str">
        <f>IF('Board Cutting Form'!B179="","",'Board Cutting Form'!B179)</f>
        <v/>
      </c>
      <c r="C53" s="98" t="str">
        <f>IF('Board Cutting Form'!D179="","",'Board Cutting Form'!D179)</f>
        <v/>
      </c>
      <c r="D53" s="98" t="str">
        <f>IF('Board Cutting Form'!E179="","",'Board Cutting Form'!E179)</f>
        <v/>
      </c>
      <c r="E53" s="98" t="str">
        <f>IF('Board Cutting Form'!F179="","",'Board Cutting Form'!F179)</f>
        <v/>
      </c>
      <c r="F53" s="99" t="str">
        <f>IF(OR('Board Cutting Form'!N179&gt;0,'Board Cutting Form'!M179&gt;0,'Board Cutting Form'!K179&gt;0),"("&amp;'Board Cutting Form'!N$12&amp;"-0"&amp;'Board Cutting Form'!N179&amp;" "&amp;'Board Cutting Form'!M$12&amp;"-0"&amp;'Board Cutting Form'!M179&amp;" "&amp;'Board Cutting Form'!K$12&amp;"-0"&amp;'Board Cutting Form'!K179&amp;")","")</f>
        <v/>
      </c>
      <c r="G53" s="98" t="str">
        <f t="shared" si="1"/>
        <v/>
      </c>
      <c r="H53" s="98" t="str">
        <f>IF('Board Cutting Form'!F179="","",'Board Cutting Form'!C179)</f>
        <v/>
      </c>
      <c r="I53" s="98" t="str">
        <f>IF('Board Cutting Form'!I179&gt;=1,'Board Cutting Form'!G179&amp;"-"&amp;'Board Cutting Form'!H179,"")</f>
        <v/>
      </c>
      <c r="J53" s="100" t="str">
        <f>IF('Board Cutting Form'!I179=2,'Board Cutting Form'!G179&amp;"-"&amp;'Board Cutting Form'!H179,"")</f>
        <v/>
      </c>
      <c r="K53" s="100" t="str">
        <f>IF('Board Cutting Form'!J179&gt;=1,'Board Cutting Form'!G179&amp;"-"&amp;'Board Cutting Form'!H179,"")</f>
        <v/>
      </c>
      <c r="L53" s="100" t="str">
        <f>IF('Board Cutting Form'!J179=2,'Board Cutting Form'!G179&amp;"-"&amp;'Board Cutting Form'!H179,"")</f>
        <v/>
      </c>
      <c r="M53" s="98" t="str">
        <f t="shared" si="2"/>
        <v/>
      </c>
      <c r="T53" s="98"/>
    </row>
    <row r="54" spans="1:20" ht="12" x14ac:dyDescent="0.2">
      <c r="A54" s="98" t="str">
        <f t="shared" si="0"/>
        <v/>
      </c>
      <c r="B54" s="98" t="str">
        <f>IF('Board Cutting Form'!B180="","",'Board Cutting Form'!B180)</f>
        <v/>
      </c>
      <c r="C54" s="98" t="str">
        <f>IF('Board Cutting Form'!D180="","",'Board Cutting Form'!D180)</f>
        <v/>
      </c>
      <c r="D54" s="98" t="str">
        <f>IF('Board Cutting Form'!E180="","",'Board Cutting Form'!E180)</f>
        <v/>
      </c>
      <c r="E54" s="98" t="str">
        <f>IF('Board Cutting Form'!F180="","",'Board Cutting Form'!F180)</f>
        <v/>
      </c>
      <c r="F54" s="99" t="str">
        <f>IF(OR('Board Cutting Form'!N180&gt;0,'Board Cutting Form'!M180&gt;0,'Board Cutting Form'!K180&gt;0),"("&amp;'Board Cutting Form'!N$12&amp;"-0"&amp;'Board Cutting Form'!N180&amp;" "&amp;'Board Cutting Form'!M$12&amp;"-0"&amp;'Board Cutting Form'!M180&amp;" "&amp;'Board Cutting Form'!K$12&amp;"-0"&amp;'Board Cutting Form'!K180&amp;")","")</f>
        <v/>
      </c>
      <c r="G54" s="98" t="str">
        <f t="shared" si="1"/>
        <v/>
      </c>
      <c r="H54" s="98" t="str">
        <f>IF('Board Cutting Form'!F180="","",'Board Cutting Form'!C180)</f>
        <v/>
      </c>
      <c r="I54" s="98" t="str">
        <f>IF('Board Cutting Form'!I180&gt;=1,'Board Cutting Form'!G180&amp;"-"&amp;'Board Cutting Form'!H180,"")</f>
        <v/>
      </c>
      <c r="J54" s="100" t="str">
        <f>IF('Board Cutting Form'!I180=2,'Board Cutting Form'!G180&amp;"-"&amp;'Board Cutting Form'!H180,"")</f>
        <v/>
      </c>
      <c r="K54" s="100" t="str">
        <f>IF('Board Cutting Form'!J180&gt;=1,'Board Cutting Form'!G180&amp;"-"&amp;'Board Cutting Form'!H180,"")</f>
        <v/>
      </c>
      <c r="L54" s="100" t="str">
        <f>IF('Board Cutting Form'!J180=2,'Board Cutting Form'!G180&amp;"-"&amp;'Board Cutting Form'!H180,"")</f>
        <v/>
      </c>
      <c r="M54" s="98" t="str">
        <f t="shared" si="2"/>
        <v/>
      </c>
      <c r="T54" s="98"/>
    </row>
    <row r="55" spans="1:20" ht="12" x14ac:dyDescent="0.2">
      <c r="A55" s="98" t="str">
        <f t="shared" si="0"/>
        <v/>
      </c>
      <c r="B55" s="98" t="str">
        <f>IF('Board Cutting Form'!B181="","",'Board Cutting Form'!B181)</f>
        <v/>
      </c>
      <c r="C55" s="98" t="str">
        <f>IF('Board Cutting Form'!D181="","",'Board Cutting Form'!D181)</f>
        <v/>
      </c>
      <c r="D55" s="98" t="str">
        <f>IF('Board Cutting Form'!E181="","",'Board Cutting Form'!E181)</f>
        <v/>
      </c>
      <c r="E55" s="98" t="str">
        <f>IF('Board Cutting Form'!F181="","",'Board Cutting Form'!F181)</f>
        <v/>
      </c>
      <c r="F55" s="99" t="str">
        <f>IF(OR('Board Cutting Form'!N181&gt;0,'Board Cutting Form'!M181&gt;0,'Board Cutting Form'!K181&gt;0),"("&amp;'Board Cutting Form'!N$12&amp;"-0"&amp;'Board Cutting Form'!N181&amp;" "&amp;'Board Cutting Form'!M$12&amp;"-0"&amp;'Board Cutting Form'!M181&amp;" "&amp;'Board Cutting Form'!K$12&amp;"-0"&amp;'Board Cutting Form'!K181&amp;")","")</f>
        <v/>
      </c>
      <c r="G55" s="98" t="str">
        <f t="shared" si="1"/>
        <v/>
      </c>
      <c r="H55" s="98" t="str">
        <f>IF('Board Cutting Form'!F181="","",'Board Cutting Form'!C181)</f>
        <v/>
      </c>
      <c r="I55" s="98" t="str">
        <f>IF('Board Cutting Form'!I181&gt;=1,'Board Cutting Form'!G181&amp;"-"&amp;'Board Cutting Form'!H181,"")</f>
        <v/>
      </c>
      <c r="J55" s="100" t="str">
        <f>IF('Board Cutting Form'!I181=2,'Board Cutting Form'!G181&amp;"-"&amp;'Board Cutting Form'!H181,"")</f>
        <v/>
      </c>
      <c r="K55" s="100" t="str">
        <f>IF('Board Cutting Form'!J181&gt;=1,'Board Cutting Form'!G181&amp;"-"&amp;'Board Cutting Form'!H181,"")</f>
        <v/>
      </c>
      <c r="L55" s="100" t="str">
        <f>IF('Board Cutting Form'!J181=2,'Board Cutting Form'!G181&amp;"-"&amp;'Board Cutting Form'!H181,"")</f>
        <v/>
      </c>
      <c r="M55" s="98" t="str">
        <f t="shared" si="2"/>
        <v/>
      </c>
      <c r="T55" s="98"/>
    </row>
    <row r="56" spans="1:20" ht="12" x14ac:dyDescent="0.2">
      <c r="A56" s="98" t="str">
        <f t="shared" si="0"/>
        <v/>
      </c>
      <c r="B56" s="98" t="str">
        <f>IF('Board Cutting Form'!B182="","",'Board Cutting Form'!B182)</f>
        <v/>
      </c>
      <c r="C56" s="98" t="str">
        <f>IF('Board Cutting Form'!D182="","",'Board Cutting Form'!D182)</f>
        <v/>
      </c>
      <c r="D56" s="98" t="str">
        <f>IF('Board Cutting Form'!E182="","",'Board Cutting Form'!E182)</f>
        <v/>
      </c>
      <c r="E56" s="98" t="str">
        <f>IF('Board Cutting Form'!F182="","",'Board Cutting Form'!F182)</f>
        <v/>
      </c>
      <c r="F56" s="99" t="str">
        <f>IF(OR('Board Cutting Form'!N182&gt;0,'Board Cutting Form'!M182&gt;0,'Board Cutting Form'!K182&gt;0),"("&amp;'Board Cutting Form'!N$12&amp;"-0"&amp;'Board Cutting Form'!N182&amp;" "&amp;'Board Cutting Form'!M$12&amp;"-0"&amp;'Board Cutting Form'!M182&amp;" "&amp;'Board Cutting Form'!K$12&amp;"-0"&amp;'Board Cutting Form'!K182&amp;")","")</f>
        <v/>
      </c>
      <c r="G56" s="98" t="str">
        <f t="shared" si="1"/>
        <v/>
      </c>
      <c r="H56" s="98" t="str">
        <f>IF('Board Cutting Form'!F182="","",'Board Cutting Form'!C182)</f>
        <v/>
      </c>
      <c r="I56" s="98" t="str">
        <f>IF('Board Cutting Form'!I182&gt;=1,'Board Cutting Form'!G182&amp;"-"&amp;'Board Cutting Form'!H182,"")</f>
        <v/>
      </c>
      <c r="J56" s="100" t="str">
        <f>IF('Board Cutting Form'!I182=2,'Board Cutting Form'!G182&amp;"-"&amp;'Board Cutting Form'!H182,"")</f>
        <v/>
      </c>
      <c r="K56" s="100" t="str">
        <f>IF('Board Cutting Form'!J182&gt;=1,'Board Cutting Form'!G182&amp;"-"&amp;'Board Cutting Form'!H182,"")</f>
        <v/>
      </c>
      <c r="L56" s="100" t="str">
        <f>IF('Board Cutting Form'!J182=2,'Board Cutting Form'!G182&amp;"-"&amp;'Board Cutting Form'!H182,"")</f>
        <v/>
      </c>
      <c r="M56" s="98" t="str">
        <f t="shared" si="2"/>
        <v/>
      </c>
      <c r="T56" s="98"/>
    </row>
    <row r="57" spans="1:20" ht="12" x14ac:dyDescent="0.2">
      <c r="A57" s="98" t="str">
        <f t="shared" si="0"/>
        <v/>
      </c>
      <c r="B57" s="98" t="str">
        <f>IF('Board Cutting Form'!B183="","",'Board Cutting Form'!B183)</f>
        <v/>
      </c>
      <c r="C57" s="98" t="str">
        <f>IF('Board Cutting Form'!D183="","",'Board Cutting Form'!D183)</f>
        <v/>
      </c>
      <c r="D57" s="98" t="str">
        <f>IF('Board Cutting Form'!E183="","",'Board Cutting Form'!E183)</f>
        <v/>
      </c>
      <c r="E57" s="98" t="str">
        <f>IF('Board Cutting Form'!F183="","",'Board Cutting Form'!F183)</f>
        <v/>
      </c>
      <c r="F57" s="99" t="str">
        <f>IF(OR('Board Cutting Form'!N183&gt;0,'Board Cutting Form'!M183&gt;0,'Board Cutting Form'!K183&gt;0),"("&amp;'Board Cutting Form'!N$12&amp;"-0"&amp;'Board Cutting Form'!N183&amp;" "&amp;'Board Cutting Form'!M$12&amp;"-0"&amp;'Board Cutting Form'!M183&amp;" "&amp;'Board Cutting Form'!K$12&amp;"-0"&amp;'Board Cutting Form'!K183&amp;")","")</f>
        <v/>
      </c>
      <c r="G57" s="98" t="str">
        <f t="shared" si="1"/>
        <v/>
      </c>
      <c r="H57" s="98" t="str">
        <f>IF('Board Cutting Form'!F183="","",'Board Cutting Form'!C183)</f>
        <v/>
      </c>
      <c r="I57" s="98" t="str">
        <f>IF('Board Cutting Form'!I183&gt;=1,'Board Cutting Form'!G183&amp;"-"&amp;'Board Cutting Form'!H183,"")</f>
        <v/>
      </c>
      <c r="J57" s="100" t="str">
        <f>IF('Board Cutting Form'!I183=2,'Board Cutting Form'!G183&amp;"-"&amp;'Board Cutting Form'!H183,"")</f>
        <v/>
      </c>
      <c r="K57" s="100" t="str">
        <f>IF('Board Cutting Form'!J183&gt;=1,'Board Cutting Form'!G183&amp;"-"&amp;'Board Cutting Form'!H183,"")</f>
        <v/>
      </c>
      <c r="L57" s="100" t="str">
        <f>IF('Board Cutting Form'!J183=2,'Board Cutting Form'!G183&amp;"-"&amp;'Board Cutting Form'!H183,"")</f>
        <v/>
      </c>
      <c r="M57" s="98" t="str">
        <f t="shared" si="2"/>
        <v/>
      </c>
      <c r="T57" s="98"/>
    </row>
    <row r="58" spans="1:20" ht="12" x14ac:dyDescent="0.2">
      <c r="A58" s="98" t="str">
        <f t="shared" si="0"/>
        <v/>
      </c>
      <c r="B58" s="98" t="str">
        <f>IF('Board Cutting Form'!B184="","",'Board Cutting Form'!B184)</f>
        <v/>
      </c>
      <c r="C58" s="98" t="str">
        <f>IF('Board Cutting Form'!D184="","",'Board Cutting Form'!D184)</f>
        <v/>
      </c>
      <c r="D58" s="98" t="str">
        <f>IF('Board Cutting Form'!E184="","",'Board Cutting Form'!E184)</f>
        <v/>
      </c>
      <c r="E58" s="98" t="str">
        <f>IF('Board Cutting Form'!F184="","",'Board Cutting Form'!F184)</f>
        <v/>
      </c>
      <c r="F58" s="99" t="str">
        <f>IF(OR('Board Cutting Form'!N184&gt;0,'Board Cutting Form'!M184&gt;0,'Board Cutting Form'!K184&gt;0),"("&amp;'Board Cutting Form'!N$12&amp;"-0"&amp;'Board Cutting Form'!N184&amp;" "&amp;'Board Cutting Form'!M$12&amp;"-0"&amp;'Board Cutting Form'!M184&amp;" "&amp;'Board Cutting Form'!K$12&amp;"-0"&amp;'Board Cutting Form'!K184&amp;")","")</f>
        <v/>
      </c>
      <c r="G58" s="98" t="str">
        <f t="shared" si="1"/>
        <v/>
      </c>
      <c r="H58" s="98" t="str">
        <f>IF('Board Cutting Form'!F184="","",'Board Cutting Form'!C184)</f>
        <v/>
      </c>
      <c r="I58" s="98" t="str">
        <f>IF('Board Cutting Form'!I184&gt;=1,'Board Cutting Form'!G184&amp;"-"&amp;'Board Cutting Form'!H184,"")</f>
        <v/>
      </c>
      <c r="J58" s="100" t="str">
        <f>IF('Board Cutting Form'!I184=2,'Board Cutting Form'!G184&amp;"-"&amp;'Board Cutting Form'!H184,"")</f>
        <v/>
      </c>
      <c r="K58" s="100" t="str">
        <f>IF('Board Cutting Form'!J184&gt;=1,'Board Cutting Form'!G184&amp;"-"&amp;'Board Cutting Form'!H184,"")</f>
        <v/>
      </c>
      <c r="L58" s="100" t="str">
        <f>IF('Board Cutting Form'!J184=2,'Board Cutting Form'!G184&amp;"-"&amp;'Board Cutting Form'!H184,"")</f>
        <v/>
      </c>
      <c r="M58" s="98" t="str">
        <f t="shared" si="2"/>
        <v/>
      </c>
      <c r="T58" s="98"/>
    </row>
    <row r="59" spans="1:20" ht="12" x14ac:dyDescent="0.2">
      <c r="A59" s="98" t="str">
        <f t="shared" si="0"/>
        <v/>
      </c>
      <c r="B59" s="98" t="str">
        <f>IF('Board Cutting Form'!B185="","",'Board Cutting Form'!B185)</f>
        <v/>
      </c>
      <c r="C59" s="98" t="str">
        <f>IF('Board Cutting Form'!D185="","",'Board Cutting Form'!D185)</f>
        <v/>
      </c>
      <c r="D59" s="98" t="str">
        <f>IF('Board Cutting Form'!E185="","",'Board Cutting Form'!E185)</f>
        <v/>
      </c>
      <c r="E59" s="98" t="str">
        <f>IF('Board Cutting Form'!F185="","",'Board Cutting Form'!F185)</f>
        <v/>
      </c>
      <c r="F59" s="99" t="str">
        <f>IF(OR('Board Cutting Form'!N185&gt;0,'Board Cutting Form'!M185&gt;0,'Board Cutting Form'!K185&gt;0),"("&amp;'Board Cutting Form'!N$12&amp;"-0"&amp;'Board Cutting Form'!N185&amp;" "&amp;'Board Cutting Form'!M$12&amp;"-0"&amp;'Board Cutting Form'!M185&amp;" "&amp;'Board Cutting Form'!K$12&amp;"-0"&amp;'Board Cutting Form'!K185&amp;")","")</f>
        <v/>
      </c>
      <c r="G59" s="98" t="str">
        <f t="shared" si="1"/>
        <v/>
      </c>
      <c r="H59" s="98" t="str">
        <f>IF('Board Cutting Form'!F185="","",'Board Cutting Form'!C185)</f>
        <v/>
      </c>
      <c r="I59" s="98" t="str">
        <f>IF('Board Cutting Form'!I185&gt;=1,'Board Cutting Form'!G185&amp;"-"&amp;'Board Cutting Form'!H185,"")</f>
        <v/>
      </c>
      <c r="J59" s="100" t="str">
        <f>IF('Board Cutting Form'!I185=2,'Board Cutting Form'!G185&amp;"-"&amp;'Board Cutting Form'!H185,"")</f>
        <v/>
      </c>
      <c r="K59" s="100" t="str">
        <f>IF('Board Cutting Form'!J185&gt;=1,'Board Cutting Form'!G185&amp;"-"&amp;'Board Cutting Form'!H185,"")</f>
        <v/>
      </c>
      <c r="L59" s="100" t="str">
        <f>IF('Board Cutting Form'!J185=2,'Board Cutting Form'!G185&amp;"-"&amp;'Board Cutting Form'!H185,"")</f>
        <v/>
      </c>
      <c r="M59" s="98" t="str">
        <f t="shared" si="2"/>
        <v/>
      </c>
      <c r="T59" s="98"/>
    </row>
    <row r="60" spans="1:20" ht="12" x14ac:dyDescent="0.2">
      <c r="A60" s="98" t="str">
        <f t="shared" si="0"/>
        <v/>
      </c>
      <c r="B60" s="98" t="str">
        <f>IF('Board Cutting Form'!B186="","",'Board Cutting Form'!B186)</f>
        <v/>
      </c>
      <c r="C60" s="98" t="str">
        <f>IF('Board Cutting Form'!D186="","",'Board Cutting Form'!D186)</f>
        <v/>
      </c>
      <c r="D60" s="98" t="str">
        <f>IF('Board Cutting Form'!E186="","",'Board Cutting Form'!E186)</f>
        <v/>
      </c>
      <c r="E60" s="98" t="str">
        <f>IF('Board Cutting Form'!F186="","",'Board Cutting Form'!F186)</f>
        <v/>
      </c>
      <c r="F60" s="99" t="str">
        <f>IF(OR('Board Cutting Form'!N186&gt;0,'Board Cutting Form'!M186&gt;0,'Board Cutting Form'!K186&gt;0),"("&amp;'Board Cutting Form'!N$12&amp;"-0"&amp;'Board Cutting Form'!N186&amp;" "&amp;'Board Cutting Form'!M$12&amp;"-0"&amp;'Board Cutting Form'!M186&amp;" "&amp;'Board Cutting Form'!K$12&amp;"-0"&amp;'Board Cutting Form'!K186&amp;")","")</f>
        <v/>
      </c>
      <c r="G60" s="98" t="str">
        <f t="shared" si="1"/>
        <v/>
      </c>
      <c r="H60" s="98" t="str">
        <f>IF('Board Cutting Form'!F186="","",'Board Cutting Form'!C186)</f>
        <v/>
      </c>
      <c r="I60" s="98" t="str">
        <f>IF('Board Cutting Form'!I186&gt;=1,'Board Cutting Form'!G186&amp;"-"&amp;'Board Cutting Form'!H186,"")</f>
        <v/>
      </c>
      <c r="J60" s="100" t="str">
        <f>IF('Board Cutting Form'!I186=2,'Board Cutting Form'!G186&amp;"-"&amp;'Board Cutting Form'!H186,"")</f>
        <v/>
      </c>
      <c r="K60" s="100" t="str">
        <f>IF('Board Cutting Form'!J186&gt;=1,'Board Cutting Form'!G186&amp;"-"&amp;'Board Cutting Form'!H186,"")</f>
        <v/>
      </c>
      <c r="L60" s="100" t="str">
        <f>IF('Board Cutting Form'!J186=2,'Board Cutting Form'!G186&amp;"-"&amp;'Board Cutting Form'!H186,"")</f>
        <v/>
      </c>
      <c r="M60" s="98" t="str">
        <f t="shared" si="2"/>
        <v/>
      </c>
      <c r="T60" s="98"/>
    </row>
    <row r="61" spans="1:20" ht="12" x14ac:dyDescent="0.2">
      <c r="A61" s="98" t="str">
        <f t="shared" si="0"/>
        <v/>
      </c>
      <c r="B61" s="98" t="str">
        <f>IF('Board Cutting Form'!B187="","",'Board Cutting Form'!B187)</f>
        <v/>
      </c>
      <c r="C61" s="98" t="str">
        <f>IF('Board Cutting Form'!D187="","",'Board Cutting Form'!D187)</f>
        <v/>
      </c>
      <c r="D61" s="98" t="str">
        <f>IF('Board Cutting Form'!E187="","",'Board Cutting Form'!E187)</f>
        <v/>
      </c>
      <c r="E61" s="98" t="str">
        <f>IF('Board Cutting Form'!F187="","",'Board Cutting Form'!F187)</f>
        <v/>
      </c>
      <c r="F61" s="99" t="str">
        <f>IF(OR('Board Cutting Form'!N187&gt;0,'Board Cutting Form'!M187&gt;0,'Board Cutting Form'!K187&gt;0),"("&amp;'Board Cutting Form'!N$12&amp;"-0"&amp;'Board Cutting Form'!N187&amp;" "&amp;'Board Cutting Form'!M$12&amp;"-0"&amp;'Board Cutting Form'!M187&amp;" "&amp;'Board Cutting Form'!K$12&amp;"-0"&amp;'Board Cutting Form'!K187&amp;")","")</f>
        <v/>
      </c>
      <c r="G61" s="98" t="str">
        <f t="shared" si="1"/>
        <v/>
      </c>
      <c r="H61" s="98" t="str">
        <f>IF('Board Cutting Form'!F187="","",'Board Cutting Form'!C187)</f>
        <v/>
      </c>
      <c r="I61" s="98" t="str">
        <f>IF('Board Cutting Form'!I187&gt;=1,'Board Cutting Form'!G187&amp;"-"&amp;'Board Cutting Form'!H187,"")</f>
        <v/>
      </c>
      <c r="J61" s="100" t="str">
        <f>IF('Board Cutting Form'!I187=2,'Board Cutting Form'!G187&amp;"-"&amp;'Board Cutting Form'!H187,"")</f>
        <v/>
      </c>
      <c r="K61" s="100" t="str">
        <f>IF('Board Cutting Form'!J187&gt;=1,'Board Cutting Form'!G187&amp;"-"&amp;'Board Cutting Form'!H187,"")</f>
        <v/>
      </c>
      <c r="L61" s="100" t="str">
        <f>IF('Board Cutting Form'!J187=2,'Board Cutting Form'!G187&amp;"-"&amp;'Board Cutting Form'!H187,"")</f>
        <v/>
      </c>
      <c r="M61" s="98" t="str">
        <f t="shared" si="2"/>
        <v/>
      </c>
      <c r="T61" s="98"/>
    </row>
    <row r="62" spans="1:20" ht="12" x14ac:dyDescent="0.2">
      <c r="A62" s="98" t="str">
        <f t="shared" si="0"/>
        <v/>
      </c>
      <c r="B62" s="98" t="str">
        <f>IF('Board Cutting Form'!B188="","",'Board Cutting Form'!B188)</f>
        <v/>
      </c>
      <c r="C62" s="98" t="str">
        <f>IF('Board Cutting Form'!D188="","",'Board Cutting Form'!D188)</f>
        <v/>
      </c>
      <c r="D62" s="98" t="str">
        <f>IF('Board Cutting Form'!E188="","",'Board Cutting Form'!E188)</f>
        <v/>
      </c>
      <c r="E62" s="98" t="str">
        <f>IF('Board Cutting Form'!F188="","",'Board Cutting Form'!F188)</f>
        <v/>
      </c>
      <c r="F62" s="99" t="str">
        <f>IF(OR('Board Cutting Form'!N188&gt;0,'Board Cutting Form'!M188&gt;0,'Board Cutting Form'!K188&gt;0),"("&amp;'Board Cutting Form'!N$12&amp;"-0"&amp;'Board Cutting Form'!N188&amp;" "&amp;'Board Cutting Form'!M$12&amp;"-0"&amp;'Board Cutting Form'!M188&amp;" "&amp;'Board Cutting Form'!K$12&amp;"-0"&amp;'Board Cutting Form'!K188&amp;")","")</f>
        <v/>
      </c>
      <c r="G62" s="98" t="str">
        <f t="shared" si="1"/>
        <v/>
      </c>
      <c r="H62" s="98" t="str">
        <f>IF('Board Cutting Form'!F188="","",'Board Cutting Form'!C188)</f>
        <v/>
      </c>
      <c r="I62" s="98" t="str">
        <f>IF('Board Cutting Form'!I188&gt;=1,'Board Cutting Form'!G188&amp;"-"&amp;'Board Cutting Form'!H188,"")</f>
        <v/>
      </c>
      <c r="J62" s="100" t="str">
        <f>IF('Board Cutting Form'!I188=2,'Board Cutting Form'!G188&amp;"-"&amp;'Board Cutting Form'!H188,"")</f>
        <v/>
      </c>
      <c r="K62" s="100" t="str">
        <f>IF('Board Cutting Form'!J188&gt;=1,'Board Cutting Form'!G188&amp;"-"&amp;'Board Cutting Form'!H188,"")</f>
        <v/>
      </c>
      <c r="L62" s="100" t="str">
        <f>IF('Board Cutting Form'!J188=2,'Board Cutting Form'!G188&amp;"-"&amp;'Board Cutting Form'!H188,"")</f>
        <v/>
      </c>
      <c r="M62" s="98" t="str">
        <f t="shared" si="2"/>
        <v/>
      </c>
      <c r="T62" s="98"/>
    </row>
    <row r="63" spans="1:20" ht="12" x14ac:dyDescent="0.2">
      <c r="A63" s="98" t="str">
        <f t="shared" si="0"/>
        <v/>
      </c>
      <c r="B63" s="98" t="str">
        <f>IF('Board Cutting Form'!B189="","",'Board Cutting Form'!B189)</f>
        <v/>
      </c>
      <c r="C63" s="98" t="str">
        <f>IF('Board Cutting Form'!D189="","",'Board Cutting Form'!D189)</f>
        <v/>
      </c>
      <c r="D63" s="98" t="str">
        <f>IF('Board Cutting Form'!E189="","",'Board Cutting Form'!E189)</f>
        <v/>
      </c>
      <c r="E63" s="98" t="str">
        <f>IF('Board Cutting Form'!F189="","",'Board Cutting Form'!F189)</f>
        <v/>
      </c>
      <c r="F63" s="99" t="str">
        <f>IF(OR('Board Cutting Form'!N189&gt;0,'Board Cutting Form'!M189&gt;0,'Board Cutting Form'!K189&gt;0),"("&amp;'Board Cutting Form'!N$12&amp;"-0"&amp;'Board Cutting Form'!N189&amp;" "&amp;'Board Cutting Form'!M$12&amp;"-0"&amp;'Board Cutting Form'!M189&amp;" "&amp;'Board Cutting Form'!K$12&amp;"-0"&amp;'Board Cutting Form'!K189&amp;")","")</f>
        <v/>
      </c>
      <c r="G63" s="98" t="str">
        <f t="shared" si="1"/>
        <v/>
      </c>
      <c r="H63" s="98" t="str">
        <f>IF('Board Cutting Form'!F189="","",'Board Cutting Form'!C189)</f>
        <v/>
      </c>
      <c r="I63" s="98" t="str">
        <f>IF('Board Cutting Form'!I189&gt;=1,'Board Cutting Form'!G189&amp;"-"&amp;'Board Cutting Form'!H189,"")</f>
        <v/>
      </c>
      <c r="J63" s="100" t="str">
        <f>IF('Board Cutting Form'!I189=2,'Board Cutting Form'!G189&amp;"-"&amp;'Board Cutting Form'!H189,"")</f>
        <v/>
      </c>
      <c r="K63" s="100" t="str">
        <f>IF('Board Cutting Form'!J189&gt;=1,'Board Cutting Form'!G189&amp;"-"&amp;'Board Cutting Form'!H189,"")</f>
        <v/>
      </c>
      <c r="L63" s="100" t="str">
        <f>IF('Board Cutting Form'!J189=2,'Board Cutting Form'!G189&amp;"-"&amp;'Board Cutting Form'!H189,"")</f>
        <v/>
      </c>
      <c r="M63" s="98" t="str">
        <f t="shared" si="2"/>
        <v/>
      </c>
      <c r="T63" s="98"/>
    </row>
    <row r="64" spans="1:20" ht="12" x14ac:dyDescent="0.2">
      <c r="A64" s="98" t="str">
        <f t="shared" si="0"/>
        <v/>
      </c>
      <c r="B64" s="98" t="str">
        <f>IF('Board Cutting Form'!B190="","",'Board Cutting Form'!B190)</f>
        <v/>
      </c>
      <c r="C64" s="98" t="str">
        <f>IF('Board Cutting Form'!D190="","",'Board Cutting Form'!D190)</f>
        <v/>
      </c>
      <c r="D64" s="98" t="str">
        <f>IF('Board Cutting Form'!E190="","",'Board Cutting Form'!E190)</f>
        <v/>
      </c>
      <c r="E64" s="98" t="str">
        <f>IF('Board Cutting Form'!F190="","",'Board Cutting Form'!F190)</f>
        <v/>
      </c>
      <c r="F64" s="99" t="str">
        <f>IF(OR('Board Cutting Form'!N190&gt;0,'Board Cutting Form'!M190&gt;0,'Board Cutting Form'!K190&gt;0),"("&amp;'Board Cutting Form'!N$12&amp;"-0"&amp;'Board Cutting Form'!N190&amp;" "&amp;'Board Cutting Form'!M$12&amp;"-0"&amp;'Board Cutting Form'!M190&amp;" "&amp;'Board Cutting Form'!K$12&amp;"-0"&amp;'Board Cutting Form'!K190&amp;")","")</f>
        <v/>
      </c>
      <c r="G64" s="98" t="str">
        <f t="shared" si="1"/>
        <v/>
      </c>
      <c r="H64" s="98" t="str">
        <f>IF('Board Cutting Form'!F190="","",'Board Cutting Form'!C190)</f>
        <v/>
      </c>
      <c r="I64" s="98" t="str">
        <f>IF('Board Cutting Form'!I190&gt;=1,'Board Cutting Form'!G190&amp;"-"&amp;'Board Cutting Form'!H190,"")</f>
        <v/>
      </c>
      <c r="J64" s="100" t="str">
        <f>IF('Board Cutting Form'!I190=2,'Board Cutting Form'!G190&amp;"-"&amp;'Board Cutting Form'!H190,"")</f>
        <v/>
      </c>
      <c r="K64" s="100" t="str">
        <f>IF('Board Cutting Form'!J190&gt;=1,'Board Cutting Form'!G190&amp;"-"&amp;'Board Cutting Form'!H190,"")</f>
        <v/>
      </c>
      <c r="L64" s="100" t="str">
        <f>IF('Board Cutting Form'!J190=2,'Board Cutting Form'!G190&amp;"-"&amp;'Board Cutting Form'!H190,"")</f>
        <v/>
      </c>
      <c r="M64" s="98" t="str">
        <f t="shared" si="2"/>
        <v/>
      </c>
      <c r="T64" s="98"/>
    </row>
    <row r="65" spans="1:20" ht="12" x14ac:dyDescent="0.2">
      <c r="A65" s="98" t="str">
        <f t="shared" si="0"/>
        <v/>
      </c>
      <c r="B65" s="98" t="str">
        <f>IF('Board Cutting Form'!B191="","",'Board Cutting Form'!B191)</f>
        <v/>
      </c>
      <c r="C65" s="98" t="str">
        <f>IF('Board Cutting Form'!D191="","",'Board Cutting Form'!D191)</f>
        <v/>
      </c>
      <c r="D65" s="98" t="str">
        <f>IF('Board Cutting Form'!E191="","",'Board Cutting Form'!E191)</f>
        <v/>
      </c>
      <c r="E65" s="98" t="str">
        <f>IF('Board Cutting Form'!F191="","",'Board Cutting Form'!F191)</f>
        <v/>
      </c>
      <c r="F65" s="99" t="str">
        <f>IF(OR('Board Cutting Form'!N191&gt;0,'Board Cutting Form'!M191&gt;0,'Board Cutting Form'!K191&gt;0),"("&amp;'Board Cutting Form'!N$12&amp;"-0"&amp;'Board Cutting Form'!N191&amp;" "&amp;'Board Cutting Form'!M$12&amp;"-0"&amp;'Board Cutting Form'!M191&amp;" "&amp;'Board Cutting Form'!K$12&amp;"-0"&amp;'Board Cutting Form'!K191&amp;")","")</f>
        <v/>
      </c>
      <c r="G65" s="98" t="str">
        <f t="shared" si="1"/>
        <v/>
      </c>
      <c r="H65" s="98" t="str">
        <f>IF('Board Cutting Form'!F191="","",'Board Cutting Form'!C191)</f>
        <v/>
      </c>
      <c r="I65" s="98" t="str">
        <f>IF('Board Cutting Form'!I191&gt;=1,'Board Cutting Form'!G191&amp;"-"&amp;'Board Cutting Form'!H191,"")</f>
        <v/>
      </c>
      <c r="J65" s="100" t="str">
        <f>IF('Board Cutting Form'!I191=2,'Board Cutting Form'!G191&amp;"-"&amp;'Board Cutting Form'!H191,"")</f>
        <v/>
      </c>
      <c r="K65" s="100" t="str">
        <f>IF('Board Cutting Form'!J191&gt;=1,'Board Cutting Form'!G191&amp;"-"&amp;'Board Cutting Form'!H191,"")</f>
        <v/>
      </c>
      <c r="L65" s="100" t="str">
        <f>IF('Board Cutting Form'!J191=2,'Board Cutting Form'!G191&amp;"-"&amp;'Board Cutting Form'!H191,"")</f>
        <v/>
      </c>
      <c r="M65" s="98" t="str">
        <f t="shared" si="2"/>
        <v/>
      </c>
      <c r="T65" s="98"/>
    </row>
    <row r="66" spans="1:20" ht="12" x14ac:dyDescent="0.2">
      <c r="A66" s="98" t="str">
        <f t="shared" si="0"/>
        <v/>
      </c>
      <c r="B66" s="98" t="str">
        <f>IF('Board Cutting Form'!B192="","",'Board Cutting Form'!B192)</f>
        <v/>
      </c>
      <c r="C66" s="98" t="str">
        <f>IF('Board Cutting Form'!D192="","",'Board Cutting Form'!D192)</f>
        <v/>
      </c>
      <c r="D66" s="98" t="str">
        <f>IF('Board Cutting Form'!E192="","",'Board Cutting Form'!E192)</f>
        <v/>
      </c>
      <c r="E66" s="98" t="str">
        <f>IF('Board Cutting Form'!F192="","",'Board Cutting Form'!F192)</f>
        <v/>
      </c>
      <c r="F66" s="99" t="str">
        <f>IF(OR('Board Cutting Form'!N192&gt;0,'Board Cutting Form'!M192&gt;0,'Board Cutting Form'!K192&gt;0),"("&amp;'Board Cutting Form'!N$12&amp;"-0"&amp;'Board Cutting Form'!N192&amp;" "&amp;'Board Cutting Form'!M$12&amp;"-0"&amp;'Board Cutting Form'!M192&amp;" "&amp;'Board Cutting Form'!K$12&amp;"-0"&amp;'Board Cutting Form'!K192&amp;")","")</f>
        <v/>
      </c>
      <c r="G66" s="98" t="str">
        <f t="shared" si="1"/>
        <v/>
      </c>
      <c r="H66" s="98" t="str">
        <f>IF('Board Cutting Form'!F192="","",'Board Cutting Form'!C192)</f>
        <v/>
      </c>
      <c r="I66" s="98" t="str">
        <f>IF('Board Cutting Form'!I192&gt;=1,'Board Cutting Form'!G192&amp;"-"&amp;'Board Cutting Form'!H192,"")</f>
        <v/>
      </c>
      <c r="J66" s="100" t="str">
        <f>IF('Board Cutting Form'!I192=2,'Board Cutting Form'!G192&amp;"-"&amp;'Board Cutting Form'!H192,"")</f>
        <v/>
      </c>
      <c r="K66" s="100" t="str">
        <f>IF('Board Cutting Form'!J192&gt;=1,'Board Cutting Form'!G192&amp;"-"&amp;'Board Cutting Form'!H192,"")</f>
        <v/>
      </c>
      <c r="L66" s="100" t="str">
        <f>IF('Board Cutting Form'!J192=2,'Board Cutting Form'!G192&amp;"-"&amp;'Board Cutting Form'!H192,"")</f>
        <v/>
      </c>
      <c r="M66" s="98" t="str">
        <f t="shared" si="2"/>
        <v/>
      </c>
      <c r="T66" s="98"/>
    </row>
    <row r="67" spans="1:20" ht="12" x14ac:dyDescent="0.2">
      <c r="A67" s="98" t="str">
        <f t="shared" ref="A67:A130" si="3">IF(E67="","","Input Panel")</f>
        <v/>
      </c>
      <c r="B67" s="98" t="str">
        <f>IF('Board Cutting Form'!B193="","",'Board Cutting Form'!B193)</f>
        <v/>
      </c>
      <c r="C67" s="98" t="str">
        <f>IF('Board Cutting Form'!D193="","",'Board Cutting Form'!D193)</f>
        <v/>
      </c>
      <c r="D67" s="98" t="str">
        <f>IF('Board Cutting Form'!E193="","",'Board Cutting Form'!E193)</f>
        <v/>
      </c>
      <c r="E67" s="98" t="str">
        <f>IF('Board Cutting Form'!F193="","",'Board Cutting Form'!F193)</f>
        <v/>
      </c>
      <c r="F67" s="99" t="str">
        <f>IF(OR('Board Cutting Form'!N193&gt;0,'Board Cutting Form'!M193&gt;0,'Board Cutting Form'!K193&gt;0),"("&amp;'Board Cutting Form'!N$12&amp;"-0"&amp;'Board Cutting Form'!N193&amp;" "&amp;'Board Cutting Form'!M$12&amp;"-0"&amp;'Board Cutting Form'!M193&amp;" "&amp;'Board Cutting Form'!K$12&amp;"-0"&amp;'Board Cutting Form'!K193&amp;")","")</f>
        <v/>
      </c>
      <c r="G67" s="98" t="str">
        <f t="shared" ref="G67:G130" si="4">IF(E67="","","SameAsSheet")</f>
        <v/>
      </c>
      <c r="H67" s="98" t="str">
        <f>IF('Board Cutting Form'!F193="","",'Board Cutting Form'!C193)</f>
        <v/>
      </c>
      <c r="I67" s="98" t="str">
        <f>IF('Board Cutting Form'!I193&gt;=1,'Board Cutting Form'!G193&amp;"-"&amp;'Board Cutting Form'!H193,"")</f>
        <v/>
      </c>
      <c r="J67" s="100" t="str">
        <f>IF('Board Cutting Form'!I193=2,'Board Cutting Form'!G193&amp;"-"&amp;'Board Cutting Form'!H193,"")</f>
        <v/>
      </c>
      <c r="K67" s="100" t="str">
        <f>IF('Board Cutting Form'!J193&gt;=1,'Board Cutting Form'!G193&amp;"-"&amp;'Board Cutting Form'!H193,"")</f>
        <v/>
      </c>
      <c r="L67" s="100" t="str">
        <f>IF('Board Cutting Form'!J193=2,'Board Cutting Form'!G193&amp;"-"&amp;'Board Cutting Form'!H193,"")</f>
        <v/>
      </c>
      <c r="M67" s="98" t="str">
        <f t="shared" ref="M67:M130" si="5">IF(E67="","","TRUE")</f>
        <v/>
      </c>
      <c r="T67" s="98"/>
    </row>
    <row r="68" spans="1:20" ht="12" x14ac:dyDescent="0.2">
      <c r="A68" s="98" t="str">
        <f t="shared" si="3"/>
        <v/>
      </c>
      <c r="B68" s="98" t="str">
        <f>IF('Board Cutting Form'!B194="","",'Board Cutting Form'!B194)</f>
        <v/>
      </c>
      <c r="C68" s="98" t="str">
        <f>IF('Board Cutting Form'!D194="","",'Board Cutting Form'!D194)</f>
        <v/>
      </c>
      <c r="D68" s="98" t="str">
        <f>IF('Board Cutting Form'!E194="","",'Board Cutting Form'!E194)</f>
        <v/>
      </c>
      <c r="E68" s="98" t="str">
        <f>IF('Board Cutting Form'!F194="","",'Board Cutting Form'!F194)</f>
        <v/>
      </c>
      <c r="F68" s="99" t="str">
        <f>IF(OR('Board Cutting Form'!N194&gt;0,'Board Cutting Form'!M194&gt;0,'Board Cutting Form'!K194&gt;0),"("&amp;'Board Cutting Form'!N$12&amp;"-0"&amp;'Board Cutting Form'!N194&amp;" "&amp;'Board Cutting Form'!M$12&amp;"-0"&amp;'Board Cutting Form'!M194&amp;" "&amp;'Board Cutting Form'!K$12&amp;"-0"&amp;'Board Cutting Form'!K194&amp;")","")</f>
        <v/>
      </c>
      <c r="G68" s="98" t="str">
        <f t="shared" si="4"/>
        <v/>
      </c>
      <c r="H68" s="98" t="str">
        <f>IF('Board Cutting Form'!F194="","",'Board Cutting Form'!C194)</f>
        <v/>
      </c>
      <c r="I68" s="98" t="str">
        <f>IF('Board Cutting Form'!I194&gt;=1,'Board Cutting Form'!G194&amp;"-"&amp;'Board Cutting Form'!H194,"")</f>
        <v/>
      </c>
      <c r="J68" s="100" t="str">
        <f>IF('Board Cutting Form'!I194=2,'Board Cutting Form'!G194&amp;"-"&amp;'Board Cutting Form'!H194,"")</f>
        <v/>
      </c>
      <c r="K68" s="100" t="str">
        <f>IF('Board Cutting Form'!J194&gt;=1,'Board Cutting Form'!G194&amp;"-"&amp;'Board Cutting Form'!H194,"")</f>
        <v/>
      </c>
      <c r="L68" s="100" t="str">
        <f>IF('Board Cutting Form'!J194=2,'Board Cutting Form'!G194&amp;"-"&amp;'Board Cutting Form'!H194,"")</f>
        <v/>
      </c>
      <c r="M68" s="98" t="str">
        <f t="shared" si="5"/>
        <v/>
      </c>
      <c r="T68" s="98"/>
    </row>
    <row r="69" spans="1:20" ht="12" x14ac:dyDescent="0.2">
      <c r="A69" s="98" t="str">
        <f t="shared" si="3"/>
        <v/>
      </c>
      <c r="B69" s="98" t="str">
        <f>IF('Board Cutting Form'!B195="","",'Board Cutting Form'!B195)</f>
        <v/>
      </c>
      <c r="C69" s="98" t="str">
        <f>IF('Board Cutting Form'!D195="","",'Board Cutting Form'!D195)</f>
        <v/>
      </c>
      <c r="D69" s="98" t="str">
        <f>IF('Board Cutting Form'!E195="","",'Board Cutting Form'!E195)</f>
        <v/>
      </c>
      <c r="E69" s="98" t="str">
        <f>IF('Board Cutting Form'!F195="","",'Board Cutting Form'!F195)</f>
        <v/>
      </c>
      <c r="F69" s="99" t="str">
        <f>IF(OR('Board Cutting Form'!N195&gt;0,'Board Cutting Form'!M195&gt;0,'Board Cutting Form'!K195&gt;0),"("&amp;'Board Cutting Form'!N$12&amp;"-0"&amp;'Board Cutting Form'!N195&amp;" "&amp;'Board Cutting Form'!M$12&amp;"-0"&amp;'Board Cutting Form'!M195&amp;" "&amp;'Board Cutting Form'!K$12&amp;"-0"&amp;'Board Cutting Form'!K195&amp;")","")</f>
        <v/>
      </c>
      <c r="G69" s="98" t="str">
        <f t="shared" si="4"/>
        <v/>
      </c>
      <c r="H69" s="98" t="str">
        <f>IF('Board Cutting Form'!F195="","",'Board Cutting Form'!C195)</f>
        <v/>
      </c>
      <c r="I69" s="98" t="str">
        <f>IF('Board Cutting Form'!I195&gt;=1,'Board Cutting Form'!G195&amp;"-"&amp;'Board Cutting Form'!H195,"")</f>
        <v/>
      </c>
      <c r="J69" s="100" t="str">
        <f>IF('Board Cutting Form'!I195=2,'Board Cutting Form'!G195&amp;"-"&amp;'Board Cutting Form'!H195,"")</f>
        <v/>
      </c>
      <c r="K69" s="100" t="str">
        <f>IF('Board Cutting Form'!J195&gt;=1,'Board Cutting Form'!G195&amp;"-"&amp;'Board Cutting Form'!H195,"")</f>
        <v/>
      </c>
      <c r="L69" s="100" t="str">
        <f>IF('Board Cutting Form'!J195=2,'Board Cutting Form'!G195&amp;"-"&amp;'Board Cutting Form'!H195,"")</f>
        <v/>
      </c>
      <c r="M69" s="98" t="str">
        <f t="shared" si="5"/>
        <v/>
      </c>
      <c r="T69" s="98"/>
    </row>
    <row r="70" spans="1:20" ht="12" x14ac:dyDescent="0.2">
      <c r="A70" s="98" t="str">
        <f t="shared" si="3"/>
        <v/>
      </c>
      <c r="B70" s="98" t="str">
        <f>IF('Board Cutting Form'!B196="","",'Board Cutting Form'!B196)</f>
        <v/>
      </c>
      <c r="C70" s="98" t="str">
        <f>IF('Board Cutting Form'!D196="","",'Board Cutting Form'!D196)</f>
        <v/>
      </c>
      <c r="D70" s="98" t="str">
        <f>IF('Board Cutting Form'!E196="","",'Board Cutting Form'!E196)</f>
        <v/>
      </c>
      <c r="E70" s="98" t="str">
        <f>IF('Board Cutting Form'!F196="","",'Board Cutting Form'!F196)</f>
        <v/>
      </c>
      <c r="F70" s="99" t="str">
        <f>IF(OR('Board Cutting Form'!N196&gt;0,'Board Cutting Form'!M196&gt;0,'Board Cutting Form'!K196&gt;0),"("&amp;'Board Cutting Form'!N$12&amp;"-0"&amp;'Board Cutting Form'!N196&amp;" "&amp;'Board Cutting Form'!M$12&amp;"-0"&amp;'Board Cutting Form'!M196&amp;" "&amp;'Board Cutting Form'!K$12&amp;"-0"&amp;'Board Cutting Form'!K196&amp;")","")</f>
        <v/>
      </c>
      <c r="G70" s="98" t="str">
        <f t="shared" si="4"/>
        <v/>
      </c>
      <c r="H70" s="98" t="str">
        <f>IF('Board Cutting Form'!F196="","",'Board Cutting Form'!C196)</f>
        <v/>
      </c>
      <c r="I70" s="98" t="str">
        <f>IF('Board Cutting Form'!I196&gt;=1,'Board Cutting Form'!G196&amp;"-"&amp;'Board Cutting Form'!H196,"")</f>
        <v/>
      </c>
      <c r="J70" s="100" t="str">
        <f>IF('Board Cutting Form'!I196=2,'Board Cutting Form'!G196&amp;"-"&amp;'Board Cutting Form'!H196,"")</f>
        <v/>
      </c>
      <c r="K70" s="100" t="str">
        <f>IF('Board Cutting Form'!J196&gt;=1,'Board Cutting Form'!G196&amp;"-"&amp;'Board Cutting Form'!H196,"")</f>
        <v/>
      </c>
      <c r="L70" s="100" t="str">
        <f>IF('Board Cutting Form'!J196=2,'Board Cutting Form'!G196&amp;"-"&amp;'Board Cutting Form'!H196,"")</f>
        <v/>
      </c>
      <c r="M70" s="98" t="str">
        <f t="shared" si="5"/>
        <v/>
      </c>
      <c r="T70" s="98"/>
    </row>
    <row r="71" spans="1:20" ht="12" x14ac:dyDescent="0.2">
      <c r="A71" s="98" t="str">
        <f t="shared" si="3"/>
        <v/>
      </c>
      <c r="B71" s="98" t="str">
        <f>IF('Board Cutting Form'!B197="","",'Board Cutting Form'!B197)</f>
        <v/>
      </c>
      <c r="C71" s="98" t="str">
        <f>IF('Board Cutting Form'!D197="","",'Board Cutting Form'!D197)</f>
        <v/>
      </c>
      <c r="D71" s="98" t="str">
        <f>IF('Board Cutting Form'!E197="","",'Board Cutting Form'!E197)</f>
        <v/>
      </c>
      <c r="E71" s="98" t="str">
        <f>IF('Board Cutting Form'!F197="","",'Board Cutting Form'!F197)</f>
        <v/>
      </c>
      <c r="F71" s="99" t="str">
        <f>IF(OR('Board Cutting Form'!N197&gt;0,'Board Cutting Form'!M197&gt;0,'Board Cutting Form'!K197&gt;0),"("&amp;'Board Cutting Form'!N$12&amp;"-0"&amp;'Board Cutting Form'!N197&amp;" "&amp;'Board Cutting Form'!M$12&amp;"-0"&amp;'Board Cutting Form'!M197&amp;" "&amp;'Board Cutting Form'!K$12&amp;"-0"&amp;'Board Cutting Form'!K197&amp;")","")</f>
        <v/>
      </c>
      <c r="G71" s="98" t="str">
        <f t="shared" si="4"/>
        <v/>
      </c>
      <c r="H71" s="98" t="str">
        <f>IF('Board Cutting Form'!F197="","",'Board Cutting Form'!C197)</f>
        <v/>
      </c>
      <c r="I71" s="98" t="str">
        <f>IF('Board Cutting Form'!I197&gt;=1,'Board Cutting Form'!G197&amp;"-"&amp;'Board Cutting Form'!H197,"")</f>
        <v/>
      </c>
      <c r="J71" s="100" t="str">
        <f>IF('Board Cutting Form'!I197=2,'Board Cutting Form'!G197&amp;"-"&amp;'Board Cutting Form'!H197,"")</f>
        <v/>
      </c>
      <c r="K71" s="100" t="str">
        <f>IF('Board Cutting Form'!J197&gt;=1,'Board Cutting Form'!G197&amp;"-"&amp;'Board Cutting Form'!H197,"")</f>
        <v/>
      </c>
      <c r="L71" s="100" t="str">
        <f>IF('Board Cutting Form'!J197=2,'Board Cutting Form'!G197&amp;"-"&amp;'Board Cutting Form'!H197,"")</f>
        <v/>
      </c>
      <c r="M71" s="98" t="str">
        <f t="shared" si="5"/>
        <v/>
      </c>
      <c r="T71" s="98"/>
    </row>
    <row r="72" spans="1:20" ht="12" x14ac:dyDescent="0.2">
      <c r="A72" s="98" t="str">
        <f t="shared" si="3"/>
        <v/>
      </c>
      <c r="B72" s="98" t="str">
        <f>IF('Board Cutting Form'!B198="","",'Board Cutting Form'!B198)</f>
        <v/>
      </c>
      <c r="C72" s="98" t="str">
        <f>IF('Board Cutting Form'!D198="","",'Board Cutting Form'!D198)</f>
        <v/>
      </c>
      <c r="D72" s="98" t="str">
        <f>IF('Board Cutting Form'!E198="","",'Board Cutting Form'!E198)</f>
        <v/>
      </c>
      <c r="E72" s="98" t="str">
        <f>IF('Board Cutting Form'!F198="","",'Board Cutting Form'!F198)</f>
        <v/>
      </c>
      <c r="F72" s="99" t="str">
        <f>IF(OR('Board Cutting Form'!N198&gt;0,'Board Cutting Form'!M198&gt;0,'Board Cutting Form'!K198&gt;0),"("&amp;'Board Cutting Form'!N$12&amp;"-0"&amp;'Board Cutting Form'!N198&amp;" "&amp;'Board Cutting Form'!M$12&amp;"-0"&amp;'Board Cutting Form'!M198&amp;" "&amp;'Board Cutting Form'!K$12&amp;"-0"&amp;'Board Cutting Form'!K198&amp;")","")</f>
        <v/>
      </c>
      <c r="G72" s="98" t="str">
        <f t="shared" si="4"/>
        <v/>
      </c>
      <c r="H72" s="98" t="str">
        <f>IF('Board Cutting Form'!F198="","",'Board Cutting Form'!C198)</f>
        <v/>
      </c>
      <c r="I72" s="98" t="str">
        <f>IF('Board Cutting Form'!I198&gt;=1,'Board Cutting Form'!G198&amp;"-"&amp;'Board Cutting Form'!H198,"")</f>
        <v/>
      </c>
      <c r="J72" s="100" t="str">
        <f>IF('Board Cutting Form'!I198=2,'Board Cutting Form'!G198&amp;"-"&amp;'Board Cutting Form'!H198,"")</f>
        <v/>
      </c>
      <c r="K72" s="100" t="str">
        <f>IF('Board Cutting Form'!J198&gt;=1,'Board Cutting Form'!G198&amp;"-"&amp;'Board Cutting Form'!H198,"")</f>
        <v/>
      </c>
      <c r="L72" s="100" t="str">
        <f>IF('Board Cutting Form'!J198=2,'Board Cutting Form'!G198&amp;"-"&amp;'Board Cutting Form'!H198,"")</f>
        <v/>
      </c>
      <c r="M72" s="98" t="str">
        <f t="shared" si="5"/>
        <v/>
      </c>
      <c r="T72" s="98"/>
    </row>
    <row r="73" spans="1:20" ht="12" x14ac:dyDescent="0.2">
      <c r="A73" s="98" t="str">
        <f t="shared" si="3"/>
        <v/>
      </c>
      <c r="B73" s="98" t="str">
        <f>IF('Board Cutting Form'!B199="","",'Board Cutting Form'!B199)</f>
        <v/>
      </c>
      <c r="C73" s="98" t="str">
        <f>IF('Board Cutting Form'!D199="","",'Board Cutting Form'!D199)</f>
        <v/>
      </c>
      <c r="D73" s="98" t="str">
        <f>IF('Board Cutting Form'!E199="","",'Board Cutting Form'!E199)</f>
        <v/>
      </c>
      <c r="E73" s="98" t="str">
        <f>IF('Board Cutting Form'!F199="","",'Board Cutting Form'!F199)</f>
        <v/>
      </c>
      <c r="F73" s="99" t="str">
        <f>IF(OR('Board Cutting Form'!N199&gt;0,'Board Cutting Form'!M199&gt;0,'Board Cutting Form'!K199&gt;0),"("&amp;'Board Cutting Form'!N$12&amp;"-0"&amp;'Board Cutting Form'!N199&amp;" "&amp;'Board Cutting Form'!M$12&amp;"-0"&amp;'Board Cutting Form'!M199&amp;" "&amp;'Board Cutting Form'!K$12&amp;"-0"&amp;'Board Cutting Form'!K199&amp;")","")</f>
        <v/>
      </c>
      <c r="G73" s="98" t="str">
        <f t="shared" si="4"/>
        <v/>
      </c>
      <c r="H73" s="98" t="str">
        <f>IF('Board Cutting Form'!F199="","",'Board Cutting Form'!C199)</f>
        <v/>
      </c>
      <c r="I73" s="98" t="str">
        <f>IF('Board Cutting Form'!I199&gt;=1,'Board Cutting Form'!G199&amp;"-"&amp;'Board Cutting Form'!H199,"")</f>
        <v/>
      </c>
      <c r="J73" s="100" t="str">
        <f>IF('Board Cutting Form'!I199=2,'Board Cutting Form'!G199&amp;"-"&amp;'Board Cutting Form'!H199,"")</f>
        <v/>
      </c>
      <c r="K73" s="100" t="str">
        <f>IF('Board Cutting Form'!J199&gt;=1,'Board Cutting Form'!G199&amp;"-"&amp;'Board Cutting Form'!H199,"")</f>
        <v/>
      </c>
      <c r="L73" s="100" t="str">
        <f>IF('Board Cutting Form'!J199=2,'Board Cutting Form'!G199&amp;"-"&amp;'Board Cutting Form'!H199,"")</f>
        <v/>
      </c>
      <c r="M73" s="98" t="str">
        <f t="shared" si="5"/>
        <v/>
      </c>
      <c r="T73" s="98"/>
    </row>
    <row r="74" spans="1:20" ht="12" x14ac:dyDescent="0.2">
      <c r="A74" s="98" t="str">
        <f t="shared" si="3"/>
        <v/>
      </c>
      <c r="B74" s="98" t="str">
        <f>IF('Board Cutting Form'!B200="","",'Board Cutting Form'!B200)</f>
        <v/>
      </c>
      <c r="C74" s="98" t="str">
        <f>IF('Board Cutting Form'!D200="","",'Board Cutting Form'!D200)</f>
        <v/>
      </c>
      <c r="D74" s="98" t="str">
        <f>IF('Board Cutting Form'!E200="","",'Board Cutting Form'!E200)</f>
        <v/>
      </c>
      <c r="E74" s="98" t="str">
        <f>IF('Board Cutting Form'!F200="","",'Board Cutting Form'!F200)</f>
        <v/>
      </c>
      <c r="F74" s="99" t="str">
        <f>IF(OR('Board Cutting Form'!N200&gt;0,'Board Cutting Form'!M200&gt;0,'Board Cutting Form'!K200&gt;0),"("&amp;'Board Cutting Form'!N$12&amp;"-0"&amp;'Board Cutting Form'!N200&amp;" "&amp;'Board Cutting Form'!M$12&amp;"-0"&amp;'Board Cutting Form'!M200&amp;" "&amp;'Board Cutting Form'!K$12&amp;"-0"&amp;'Board Cutting Form'!K200&amp;")","")</f>
        <v/>
      </c>
      <c r="G74" s="98" t="str">
        <f t="shared" si="4"/>
        <v/>
      </c>
      <c r="H74" s="98" t="str">
        <f>IF('Board Cutting Form'!F200="","",'Board Cutting Form'!C200)</f>
        <v/>
      </c>
      <c r="I74" s="98" t="str">
        <f>IF('Board Cutting Form'!I200&gt;=1,'Board Cutting Form'!G200&amp;"-"&amp;'Board Cutting Form'!H200,"")</f>
        <v/>
      </c>
      <c r="J74" s="100" t="str">
        <f>IF('Board Cutting Form'!I200=2,'Board Cutting Form'!G200&amp;"-"&amp;'Board Cutting Form'!H200,"")</f>
        <v/>
      </c>
      <c r="K74" s="100" t="str">
        <f>IF('Board Cutting Form'!J200&gt;=1,'Board Cutting Form'!G200&amp;"-"&amp;'Board Cutting Form'!H200,"")</f>
        <v/>
      </c>
      <c r="L74" s="100" t="str">
        <f>IF('Board Cutting Form'!J200=2,'Board Cutting Form'!G200&amp;"-"&amp;'Board Cutting Form'!H200,"")</f>
        <v/>
      </c>
      <c r="M74" s="98" t="str">
        <f t="shared" si="5"/>
        <v/>
      </c>
      <c r="T74" s="98"/>
    </row>
    <row r="75" spans="1:20" ht="12" x14ac:dyDescent="0.2">
      <c r="A75" s="98" t="str">
        <f t="shared" si="3"/>
        <v/>
      </c>
      <c r="B75" s="98" t="str">
        <f>IF('Board Cutting Form'!B201="","",'Board Cutting Form'!B201)</f>
        <v/>
      </c>
      <c r="C75" s="98" t="str">
        <f>IF('Board Cutting Form'!D201="","",'Board Cutting Form'!D201)</f>
        <v/>
      </c>
      <c r="D75" s="98" t="str">
        <f>IF('Board Cutting Form'!E201="","",'Board Cutting Form'!E201)</f>
        <v/>
      </c>
      <c r="E75" s="98" t="str">
        <f>IF('Board Cutting Form'!F201="","",'Board Cutting Form'!F201)</f>
        <v/>
      </c>
      <c r="F75" s="99" t="str">
        <f>IF(OR('Board Cutting Form'!N201&gt;0,'Board Cutting Form'!M201&gt;0,'Board Cutting Form'!K201&gt;0),"("&amp;'Board Cutting Form'!N$12&amp;"-0"&amp;'Board Cutting Form'!N201&amp;" "&amp;'Board Cutting Form'!M$12&amp;"-0"&amp;'Board Cutting Form'!M201&amp;" "&amp;'Board Cutting Form'!K$12&amp;"-0"&amp;'Board Cutting Form'!K201&amp;")","")</f>
        <v/>
      </c>
      <c r="G75" s="98" t="str">
        <f t="shared" si="4"/>
        <v/>
      </c>
      <c r="H75" s="98" t="str">
        <f>IF('Board Cutting Form'!F201="","",'Board Cutting Form'!C201)</f>
        <v/>
      </c>
      <c r="I75" s="98" t="str">
        <f>IF('Board Cutting Form'!I201&gt;=1,'Board Cutting Form'!G201&amp;"-"&amp;'Board Cutting Form'!H201,"")</f>
        <v/>
      </c>
      <c r="J75" s="100" t="str">
        <f>IF('Board Cutting Form'!I201=2,'Board Cutting Form'!G201&amp;"-"&amp;'Board Cutting Form'!H201,"")</f>
        <v/>
      </c>
      <c r="K75" s="100" t="str">
        <f>IF('Board Cutting Form'!J201&gt;=1,'Board Cutting Form'!G201&amp;"-"&amp;'Board Cutting Form'!H201,"")</f>
        <v/>
      </c>
      <c r="L75" s="100" t="str">
        <f>IF('Board Cutting Form'!J201=2,'Board Cutting Form'!G201&amp;"-"&amp;'Board Cutting Form'!H201,"")</f>
        <v/>
      </c>
      <c r="M75" s="98" t="str">
        <f t="shared" si="5"/>
        <v/>
      </c>
      <c r="T75" s="98"/>
    </row>
    <row r="76" spans="1:20" ht="12" x14ac:dyDescent="0.2">
      <c r="A76" s="98" t="str">
        <f t="shared" si="3"/>
        <v/>
      </c>
      <c r="B76" s="98" t="str">
        <f>IF('Board Cutting Form'!B202="","",'Board Cutting Form'!B202)</f>
        <v/>
      </c>
      <c r="C76" s="98" t="str">
        <f>IF('Board Cutting Form'!D202="","",'Board Cutting Form'!D202)</f>
        <v/>
      </c>
      <c r="D76" s="98" t="str">
        <f>IF('Board Cutting Form'!E202="","",'Board Cutting Form'!E202)</f>
        <v/>
      </c>
      <c r="E76" s="98" t="str">
        <f>IF('Board Cutting Form'!F202="","",'Board Cutting Form'!F202)</f>
        <v/>
      </c>
      <c r="F76" s="99" t="str">
        <f>IF(OR('Board Cutting Form'!N202&gt;0,'Board Cutting Form'!M202&gt;0,'Board Cutting Form'!K202&gt;0),"("&amp;'Board Cutting Form'!N$12&amp;"-0"&amp;'Board Cutting Form'!N202&amp;" "&amp;'Board Cutting Form'!M$12&amp;"-0"&amp;'Board Cutting Form'!M202&amp;" "&amp;'Board Cutting Form'!K$12&amp;"-0"&amp;'Board Cutting Form'!K202&amp;")","")</f>
        <v/>
      </c>
      <c r="G76" s="98" t="str">
        <f t="shared" si="4"/>
        <v/>
      </c>
      <c r="H76" s="98" t="str">
        <f>IF('Board Cutting Form'!F202="","",'Board Cutting Form'!C202)</f>
        <v/>
      </c>
      <c r="I76" s="98" t="str">
        <f>IF('Board Cutting Form'!I202&gt;=1,'Board Cutting Form'!G202&amp;"-"&amp;'Board Cutting Form'!H202,"")</f>
        <v/>
      </c>
      <c r="J76" s="100" t="str">
        <f>IF('Board Cutting Form'!I202=2,'Board Cutting Form'!G202&amp;"-"&amp;'Board Cutting Form'!H202,"")</f>
        <v/>
      </c>
      <c r="K76" s="100" t="str">
        <f>IF('Board Cutting Form'!J202&gt;=1,'Board Cutting Form'!G202&amp;"-"&amp;'Board Cutting Form'!H202,"")</f>
        <v/>
      </c>
      <c r="L76" s="100" t="str">
        <f>IF('Board Cutting Form'!J202=2,'Board Cutting Form'!G202&amp;"-"&amp;'Board Cutting Form'!H202,"")</f>
        <v/>
      </c>
      <c r="M76" s="98" t="str">
        <f t="shared" si="5"/>
        <v/>
      </c>
      <c r="T76" s="98"/>
    </row>
    <row r="77" spans="1:20" ht="12" x14ac:dyDescent="0.2">
      <c r="A77" s="98" t="str">
        <f t="shared" si="3"/>
        <v/>
      </c>
      <c r="B77" s="98" t="str">
        <f>IF('Board Cutting Form'!B203="","",'Board Cutting Form'!B203)</f>
        <v/>
      </c>
      <c r="C77" s="98" t="str">
        <f>IF('Board Cutting Form'!D203="","",'Board Cutting Form'!D203)</f>
        <v/>
      </c>
      <c r="D77" s="98" t="str">
        <f>IF('Board Cutting Form'!E203="","",'Board Cutting Form'!E203)</f>
        <v/>
      </c>
      <c r="E77" s="98" t="str">
        <f>IF('Board Cutting Form'!F203="","",'Board Cutting Form'!F203)</f>
        <v/>
      </c>
      <c r="F77" s="99" t="str">
        <f>IF(OR('Board Cutting Form'!N203&gt;0,'Board Cutting Form'!M203&gt;0,'Board Cutting Form'!K203&gt;0),"("&amp;'Board Cutting Form'!N$12&amp;"-0"&amp;'Board Cutting Form'!N203&amp;" "&amp;'Board Cutting Form'!M$12&amp;"-0"&amp;'Board Cutting Form'!M203&amp;" "&amp;'Board Cutting Form'!K$12&amp;"-0"&amp;'Board Cutting Form'!K203&amp;")","")</f>
        <v/>
      </c>
      <c r="G77" s="98" t="str">
        <f t="shared" si="4"/>
        <v/>
      </c>
      <c r="H77" s="98" t="str">
        <f>IF('Board Cutting Form'!F203="","",'Board Cutting Form'!C203)</f>
        <v/>
      </c>
      <c r="I77" s="98" t="str">
        <f>IF('Board Cutting Form'!I203&gt;=1,'Board Cutting Form'!G203&amp;"-"&amp;'Board Cutting Form'!H203,"")</f>
        <v/>
      </c>
      <c r="J77" s="100" t="str">
        <f>IF('Board Cutting Form'!I203=2,'Board Cutting Form'!G203&amp;"-"&amp;'Board Cutting Form'!H203,"")</f>
        <v/>
      </c>
      <c r="K77" s="100" t="str">
        <f>IF('Board Cutting Form'!J203&gt;=1,'Board Cutting Form'!G203&amp;"-"&amp;'Board Cutting Form'!H203,"")</f>
        <v/>
      </c>
      <c r="L77" s="100" t="str">
        <f>IF('Board Cutting Form'!J203=2,'Board Cutting Form'!G203&amp;"-"&amp;'Board Cutting Form'!H203,"")</f>
        <v/>
      </c>
      <c r="M77" s="98" t="str">
        <f t="shared" si="5"/>
        <v/>
      </c>
      <c r="T77" s="98"/>
    </row>
    <row r="78" spans="1:20" ht="12" x14ac:dyDescent="0.2">
      <c r="A78" s="98" t="str">
        <f t="shared" si="3"/>
        <v/>
      </c>
      <c r="B78" s="98" t="str">
        <f>IF('Board Cutting Form'!B204="","",'Board Cutting Form'!B204)</f>
        <v/>
      </c>
      <c r="C78" s="98" t="str">
        <f>IF('Board Cutting Form'!D204="","",'Board Cutting Form'!D204)</f>
        <v/>
      </c>
      <c r="D78" s="98" t="str">
        <f>IF('Board Cutting Form'!E204="","",'Board Cutting Form'!E204)</f>
        <v/>
      </c>
      <c r="E78" s="98" t="str">
        <f>IF('Board Cutting Form'!F204="","",'Board Cutting Form'!F204)</f>
        <v/>
      </c>
      <c r="F78" s="99" t="str">
        <f>IF(OR('Board Cutting Form'!N204&gt;0,'Board Cutting Form'!M204&gt;0,'Board Cutting Form'!K204&gt;0),"("&amp;'Board Cutting Form'!N$12&amp;"-0"&amp;'Board Cutting Form'!N204&amp;" "&amp;'Board Cutting Form'!M$12&amp;"-0"&amp;'Board Cutting Form'!M204&amp;" "&amp;'Board Cutting Form'!K$12&amp;"-0"&amp;'Board Cutting Form'!K204&amp;")","")</f>
        <v/>
      </c>
      <c r="G78" s="98" t="str">
        <f t="shared" si="4"/>
        <v/>
      </c>
      <c r="H78" s="98" t="str">
        <f>IF('Board Cutting Form'!F204="","",'Board Cutting Form'!C204)</f>
        <v/>
      </c>
      <c r="I78" s="98" t="str">
        <f>IF('Board Cutting Form'!I204&gt;=1,'Board Cutting Form'!G204&amp;"-"&amp;'Board Cutting Form'!H204,"")</f>
        <v/>
      </c>
      <c r="J78" s="100" t="str">
        <f>IF('Board Cutting Form'!I204=2,'Board Cutting Form'!G204&amp;"-"&amp;'Board Cutting Form'!H204,"")</f>
        <v/>
      </c>
      <c r="K78" s="100" t="str">
        <f>IF('Board Cutting Form'!J204&gt;=1,'Board Cutting Form'!G204&amp;"-"&amp;'Board Cutting Form'!H204,"")</f>
        <v/>
      </c>
      <c r="L78" s="100" t="str">
        <f>IF('Board Cutting Form'!J204=2,'Board Cutting Form'!G204&amp;"-"&amp;'Board Cutting Form'!H204,"")</f>
        <v/>
      </c>
      <c r="M78" s="98" t="str">
        <f t="shared" si="5"/>
        <v/>
      </c>
      <c r="T78" s="98"/>
    </row>
    <row r="79" spans="1:20" ht="12" x14ac:dyDescent="0.2">
      <c r="A79" s="98" t="str">
        <f t="shared" si="3"/>
        <v/>
      </c>
      <c r="B79" s="98" t="str">
        <f>IF('Board Cutting Form'!B205="","",'Board Cutting Form'!B205)</f>
        <v/>
      </c>
      <c r="C79" s="98" t="str">
        <f>IF('Board Cutting Form'!D205="","",'Board Cutting Form'!D205)</f>
        <v/>
      </c>
      <c r="D79" s="98" t="str">
        <f>IF('Board Cutting Form'!E205="","",'Board Cutting Form'!E205)</f>
        <v/>
      </c>
      <c r="E79" s="98" t="str">
        <f>IF('Board Cutting Form'!F205="","",'Board Cutting Form'!F205)</f>
        <v/>
      </c>
      <c r="F79" s="99" t="str">
        <f>IF(OR('Board Cutting Form'!N205&gt;0,'Board Cutting Form'!M205&gt;0,'Board Cutting Form'!K205&gt;0),"("&amp;'Board Cutting Form'!N$12&amp;"-0"&amp;'Board Cutting Form'!N205&amp;" "&amp;'Board Cutting Form'!M$12&amp;"-0"&amp;'Board Cutting Form'!M205&amp;" "&amp;'Board Cutting Form'!K$12&amp;"-0"&amp;'Board Cutting Form'!K205&amp;")","")</f>
        <v/>
      </c>
      <c r="G79" s="98" t="str">
        <f t="shared" si="4"/>
        <v/>
      </c>
      <c r="H79" s="98" t="str">
        <f>IF('Board Cutting Form'!F205="","",'Board Cutting Form'!C205)</f>
        <v/>
      </c>
      <c r="I79" s="98" t="str">
        <f>IF('Board Cutting Form'!I205&gt;=1,'Board Cutting Form'!G205&amp;"-"&amp;'Board Cutting Form'!H205,"")</f>
        <v/>
      </c>
      <c r="J79" s="100" t="str">
        <f>IF('Board Cutting Form'!I205=2,'Board Cutting Form'!G205&amp;"-"&amp;'Board Cutting Form'!H205,"")</f>
        <v/>
      </c>
      <c r="K79" s="100" t="str">
        <f>IF('Board Cutting Form'!J205&gt;=1,'Board Cutting Form'!G205&amp;"-"&amp;'Board Cutting Form'!H205,"")</f>
        <v/>
      </c>
      <c r="L79" s="100" t="str">
        <f>IF('Board Cutting Form'!J205=2,'Board Cutting Form'!G205&amp;"-"&amp;'Board Cutting Form'!H205,"")</f>
        <v/>
      </c>
      <c r="M79" s="98" t="str">
        <f t="shared" si="5"/>
        <v/>
      </c>
      <c r="T79" s="98"/>
    </row>
    <row r="80" spans="1:20" ht="12" x14ac:dyDescent="0.2">
      <c r="A80" s="98" t="str">
        <f t="shared" si="3"/>
        <v/>
      </c>
      <c r="B80" s="98" t="str">
        <f>IF('Board Cutting Form'!B206="","",'Board Cutting Form'!B206)</f>
        <v/>
      </c>
      <c r="C80" s="98" t="str">
        <f>IF('Board Cutting Form'!D206="","",'Board Cutting Form'!D206)</f>
        <v/>
      </c>
      <c r="D80" s="98" t="str">
        <f>IF('Board Cutting Form'!E206="","",'Board Cutting Form'!E206)</f>
        <v/>
      </c>
      <c r="E80" s="98" t="str">
        <f>IF('Board Cutting Form'!F206="","",'Board Cutting Form'!F206)</f>
        <v/>
      </c>
      <c r="F80" s="99" t="str">
        <f>IF(OR('Board Cutting Form'!N206&gt;0,'Board Cutting Form'!M206&gt;0,'Board Cutting Form'!K206&gt;0),"("&amp;'Board Cutting Form'!N$12&amp;"-0"&amp;'Board Cutting Form'!N206&amp;" "&amp;'Board Cutting Form'!M$12&amp;"-0"&amp;'Board Cutting Form'!M206&amp;" "&amp;'Board Cutting Form'!K$12&amp;"-0"&amp;'Board Cutting Form'!K206&amp;")","")</f>
        <v/>
      </c>
      <c r="G80" s="98" t="str">
        <f t="shared" si="4"/>
        <v/>
      </c>
      <c r="H80" s="98" t="str">
        <f>IF('Board Cutting Form'!F206="","",'Board Cutting Form'!C206)</f>
        <v/>
      </c>
      <c r="I80" s="98" t="str">
        <f>IF('Board Cutting Form'!I206&gt;=1,'Board Cutting Form'!G206&amp;"-"&amp;'Board Cutting Form'!H206,"")</f>
        <v/>
      </c>
      <c r="J80" s="100" t="str">
        <f>IF('Board Cutting Form'!I206=2,'Board Cutting Form'!G206&amp;"-"&amp;'Board Cutting Form'!H206,"")</f>
        <v/>
      </c>
      <c r="K80" s="100" t="str">
        <f>IF('Board Cutting Form'!J206&gt;=1,'Board Cutting Form'!G206&amp;"-"&amp;'Board Cutting Form'!H206,"")</f>
        <v/>
      </c>
      <c r="L80" s="100" t="str">
        <f>IF('Board Cutting Form'!J206=2,'Board Cutting Form'!G206&amp;"-"&amp;'Board Cutting Form'!H206,"")</f>
        <v/>
      </c>
      <c r="M80" s="98" t="str">
        <f t="shared" si="5"/>
        <v/>
      </c>
      <c r="T80" s="98"/>
    </row>
    <row r="81" spans="1:20" ht="12" x14ac:dyDescent="0.2">
      <c r="A81" s="98" t="str">
        <f t="shared" si="3"/>
        <v/>
      </c>
      <c r="B81" s="98" t="str">
        <f>IF('Board Cutting Form'!B207="","",'Board Cutting Form'!B207)</f>
        <v/>
      </c>
      <c r="C81" s="98" t="str">
        <f>IF('Board Cutting Form'!D207="","",'Board Cutting Form'!D207)</f>
        <v/>
      </c>
      <c r="D81" s="98" t="str">
        <f>IF('Board Cutting Form'!E207="","",'Board Cutting Form'!E207)</f>
        <v/>
      </c>
      <c r="E81" s="98" t="str">
        <f>IF('Board Cutting Form'!F207="","",'Board Cutting Form'!F207)</f>
        <v/>
      </c>
      <c r="F81" s="99" t="str">
        <f>IF(OR('Board Cutting Form'!N207&gt;0,'Board Cutting Form'!M207&gt;0,'Board Cutting Form'!K207&gt;0),"("&amp;'Board Cutting Form'!N$12&amp;"-0"&amp;'Board Cutting Form'!N207&amp;" "&amp;'Board Cutting Form'!M$12&amp;"-0"&amp;'Board Cutting Form'!M207&amp;" "&amp;'Board Cutting Form'!K$12&amp;"-0"&amp;'Board Cutting Form'!K207&amp;")","")</f>
        <v/>
      </c>
      <c r="G81" s="98" t="str">
        <f t="shared" si="4"/>
        <v/>
      </c>
      <c r="H81" s="98" t="str">
        <f>IF('Board Cutting Form'!F207="","",'Board Cutting Form'!C207)</f>
        <v/>
      </c>
      <c r="I81" s="98" t="str">
        <f>IF('Board Cutting Form'!I207&gt;=1,'Board Cutting Form'!G207&amp;"-"&amp;'Board Cutting Form'!H207,"")</f>
        <v/>
      </c>
      <c r="J81" s="100" t="str">
        <f>IF('Board Cutting Form'!I207=2,'Board Cutting Form'!G207&amp;"-"&amp;'Board Cutting Form'!H207,"")</f>
        <v/>
      </c>
      <c r="K81" s="100" t="str">
        <f>IF('Board Cutting Form'!J207&gt;=1,'Board Cutting Form'!G207&amp;"-"&amp;'Board Cutting Form'!H207,"")</f>
        <v/>
      </c>
      <c r="L81" s="100" t="str">
        <f>IF('Board Cutting Form'!J207=2,'Board Cutting Form'!G207&amp;"-"&amp;'Board Cutting Form'!H207,"")</f>
        <v/>
      </c>
      <c r="M81" s="98" t="str">
        <f t="shared" si="5"/>
        <v/>
      </c>
      <c r="T81" s="98"/>
    </row>
    <row r="82" spans="1:20" ht="12" x14ac:dyDescent="0.2">
      <c r="A82" s="98" t="str">
        <f t="shared" si="3"/>
        <v/>
      </c>
      <c r="B82" s="98" t="str">
        <f>IF('Board Cutting Form'!B208="","",'Board Cutting Form'!B208)</f>
        <v/>
      </c>
      <c r="C82" s="98" t="str">
        <f>IF('Board Cutting Form'!D208="","",'Board Cutting Form'!D208)</f>
        <v/>
      </c>
      <c r="D82" s="98" t="str">
        <f>IF('Board Cutting Form'!E208="","",'Board Cutting Form'!E208)</f>
        <v/>
      </c>
      <c r="E82" s="98" t="str">
        <f>IF('Board Cutting Form'!F208="","",'Board Cutting Form'!F208)</f>
        <v/>
      </c>
      <c r="F82" s="99" t="str">
        <f>IF(OR('Board Cutting Form'!N208&gt;0,'Board Cutting Form'!M208&gt;0,'Board Cutting Form'!K208&gt;0),"("&amp;'Board Cutting Form'!N$12&amp;"-0"&amp;'Board Cutting Form'!N208&amp;" "&amp;'Board Cutting Form'!M$12&amp;"-0"&amp;'Board Cutting Form'!M208&amp;" "&amp;'Board Cutting Form'!K$12&amp;"-0"&amp;'Board Cutting Form'!K208&amp;")","")</f>
        <v/>
      </c>
      <c r="G82" s="98" t="str">
        <f t="shared" si="4"/>
        <v/>
      </c>
      <c r="H82" s="98" t="str">
        <f>IF('Board Cutting Form'!F208="","",'Board Cutting Form'!C208)</f>
        <v/>
      </c>
      <c r="I82" s="98" t="str">
        <f>IF('Board Cutting Form'!I208&gt;=1,'Board Cutting Form'!G208&amp;"-"&amp;'Board Cutting Form'!H208,"")</f>
        <v/>
      </c>
      <c r="J82" s="100" t="str">
        <f>IF('Board Cutting Form'!I208=2,'Board Cutting Form'!G208&amp;"-"&amp;'Board Cutting Form'!H208,"")</f>
        <v/>
      </c>
      <c r="K82" s="100" t="str">
        <f>IF('Board Cutting Form'!J208&gt;=1,'Board Cutting Form'!G208&amp;"-"&amp;'Board Cutting Form'!H208,"")</f>
        <v/>
      </c>
      <c r="L82" s="100" t="str">
        <f>IF('Board Cutting Form'!J208=2,'Board Cutting Form'!G208&amp;"-"&amp;'Board Cutting Form'!H208,"")</f>
        <v/>
      </c>
      <c r="M82" s="98" t="str">
        <f t="shared" si="5"/>
        <v/>
      </c>
      <c r="T82" s="98"/>
    </row>
    <row r="83" spans="1:20" ht="12" x14ac:dyDescent="0.2">
      <c r="A83" s="98" t="str">
        <f t="shared" si="3"/>
        <v/>
      </c>
      <c r="B83" s="98" t="str">
        <f>IF('Board Cutting Form'!B209="","",'Board Cutting Form'!B209)</f>
        <v/>
      </c>
      <c r="C83" s="98" t="str">
        <f>IF('Board Cutting Form'!D209="","",'Board Cutting Form'!D209)</f>
        <v/>
      </c>
      <c r="D83" s="98" t="str">
        <f>IF('Board Cutting Form'!E209="","",'Board Cutting Form'!E209)</f>
        <v/>
      </c>
      <c r="E83" s="98" t="str">
        <f>IF('Board Cutting Form'!F209="","",'Board Cutting Form'!F209)</f>
        <v/>
      </c>
      <c r="F83" s="99" t="str">
        <f>IF(OR('Board Cutting Form'!N209&gt;0,'Board Cutting Form'!M209&gt;0,'Board Cutting Form'!K209&gt;0),"("&amp;'Board Cutting Form'!N$12&amp;"-0"&amp;'Board Cutting Form'!N209&amp;" "&amp;'Board Cutting Form'!M$12&amp;"-0"&amp;'Board Cutting Form'!M209&amp;" "&amp;'Board Cutting Form'!K$12&amp;"-0"&amp;'Board Cutting Form'!K209&amp;")","")</f>
        <v/>
      </c>
      <c r="G83" s="98" t="str">
        <f t="shared" si="4"/>
        <v/>
      </c>
      <c r="H83" s="98" t="str">
        <f>IF('Board Cutting Form'!F209="","",'Board Cutting Form'!C209)</f>
        <v/>
      </c>
      <c r="I83" s="98" t="str">
        <f>IF('Board Cutting Form'!I209&gt;=1,'Board Cutting Form'!G209&amp;"-"&amp;'Board Cutting Form'!H209,"")</f>
        <v/>
      </c>
      <c r="J83" s="100" t="str">
        <f>IF('Board Cutting Form'!I209=2,'Board Cutting Form'!G209&amp;"-"&amp;'Board Cutting Form'!H209,"")</f>
        <v/>
      </c>
      <c r="K83" s="100" t="str">
        <f>IF('Board Cutting Form'!J209&gt;=1,'Board Cutting Form'!G209&amp;"-"&amp;'Board Cutting Form'!H209,"")</f>
        <v/>
      </c>
      <c r="L83" s="100" t="str">
        <f>IF('Board Cutting Form'!J209=2,'Board Cutting Form'!G209&amp;"-"&amp;'Board Cutting Form'!H209,"")</f>
        <v/>
      </c>
      <c r="M83" s="98" t="str">
        <f t="shared" si="5"/>
        <v/>
      </c>
      <c r="T83" s="98"/>
    </row>
    <row r="84" spans="1:20" ht="12" x14ac:dyDescent="0.2">
      <c r="A84" s="98" t="str">
        <f t="shared" si="3"/>
        <v/>
      </c>
      <c r="B84" s="98" t="str">
        <f>IF('Board Cutting Form'!B210="","",'Board Cutting Form'!B210)</f>
        <v/>
      </c>
      <c r="C84" s="98" t="str">
        <f>IF('Board Cutting Form'!D210="","",'Board Cutting Form'!D210)</f>
        <v/>
      </c>
      <c r="D84" s="98" t="str">
        <f>IF('Board Cutting Form'!E210="","",'Board Cutting Form'!E210)</f>
        <v/>
      </c>
      <c r="E84" s="98" t="str">
        <f>IF('Board Cutting Form'!F210="","",'Board Cutting Form'!F210)</f>
        <v/>
      </c>
      <c r="F84" s="99" t="str">
        <f>IF(OR('Board Cutting Form'!N210&gt;0,'Board Cutting Form'!M210&gt;0,'Board Cutting Form'!K210&gt;0),"("&amp;'Board Cutting Form'!N$12&amp;"-0"&amp;'Board Cutting Form'!N210&amp;" "&amp;'Board Cutting Form'!M$12&amp;"-0"&amp;'Board Cutting Form'!M210&amp;" "&amp;'Board Cutting Form'!K$12&amp;"-0"&amp;'Board Cutting Form'!K210&amp;")","")</f>
        <v/>
      </c>
      <c r="G84" s="98" t="str">
        <f t="shared" si="4"/>
        <v/>
      </c>
      <c r="H84" s="98" t="str">
        <f>IF('Board Cutting Form'!F210="","",'Board Cutting Form'!C210)</f>
        <v/>
      </c>
      <c r="I84" s="98" t="str">
        <f>IF('Board Cutting Form'!I210&gt;=1,'Board Cutting Form'!G210&amp;"-"&amp;'Board Cutting Form'!H210,"")</f>
        <v/>
      </c>
      <c r="J84" s="100" t="str">
        <f>IF('Board Cutting Form'!I210=2,'Board Cutting Form'!G210&amp;"-"&amp;'Board Cutting Form'!H210,"")</f>
        <v/>
      </c>
      <c r="K84" s="100" t="str">
        <f>IF('Board Cutting Form'!J210&gt;=1,'Board Cutting Form'!G210&amp;"-"&amp;'Board Cutting Form'!H210,"")</f>
        <v/>
      </c>
      <c r="L84" s="100" t="str">
        <f>IF('Board Cutting Form'!J210=2,'Board Cutting Form'!G210&amp;"-"&amp;'Board Cutting Form'!H210,"")</f>
        <v/>
      </c>
      <c r="M84" s="98" t="str">
        <f t="shared" si="5"/>
        <v/>
      </c>
      <c r="T84" s="98"/>
    </row>
    <row r="85" spans="1:20" ht="12" x14ac:dyDescent="0.2">
      <c r="A85" s="98" t="str">
        <f t="shared" si="3"/>
        <v/>
      </c>
      <c r="B85" s="98" t="str">
        <f>IF('Board Cutting Form'!B211="","",'Board Cutting Form'!B211)</f>
        <v/>
      </c>
      <c r="C85" s="98" t="str">
        <f>IF('Board Cutting Form'!D211="","",'Board Cutting Form'!D211)</f>
        <v/>
      </c>
      <c r="D85" s="98" t="str">
        <f>IF('Board Cutting Form'!E211="","",'Board Cutting Form'!E211)</f>
        <v/>
      </c>
      <c r="E85" s="98" t="str">
        <f>IF('Board Cutting Form'!F211="","",'Board Cutting Form'!F211)</f>
        <v/>
      </c>
      <c r="F85" s="99" t="str">
        <f>IF(OR('Board Cutting Form'!N211&gt;0,'Board Cutting Form'!M211&gt;0,'Board Cutting Form'!K211&gt;0),"("&amp;'Board Cutting Form'!N$12&amp;"-0"&amp;'Board Cutting Form'!N211&amp;" "&amp;'Board Cutting Form'!M$12&amp;"-0"&amp;'Board Cutting Form'!M211&amp;" "&amp;'Board Cutting Form'!K$12&amp;"-0"&amp;'Board Cutting Form'!K211&amp;")","")</f>
        <v/>
      </c>
      <c r="G85" s="98" t="str">
        <f t="shared" si="4"/>
        <v/>
      </c>
      <c r="H85" s="98" t="str">
        <f>IF('Board Cutting Form'!F211="","",'Board Cutting Form'!C211)</f>
        <v/>
      </c>
      <c r="I85" s="98" t="str">
        <f>IF('Board Cutting Form'!I211&gt;=1,'Board Cutting Form'!G211&amp;"-"&amp;'Board Cutting Form'!H211,"")</f>
        <v/>
      </c>
      <c r="J85" s="100" t="str">
        <f>IF('Board Cutting Form'!I211=2,'Board Cutting Form'!G211&amp;"-"&amp;'Board Cutting Form'!H211,"")</f>
        <v/>
      </c>
      <c r="K85" s="100" t="str">
        <f>IF('Board Cutting Form'!J211&gt;=1,'Board Cutting Form'!G211&amp;"-"&amp;'Board Cutting Form'!H211,"")</f>
        <v/>
      </c>
      <c r="L85" s="100" t="str">
        <f>IF('Board Cutting Form'!J211=2,'Board Cutting Form'!G211&amp;"-"&amp;'Board Cutting Form'!H211,"")</f>
        <v/>
      </c>
      <c r="M85" s="98" t="str">
        <f t="shared" si="5"/>
        <v/>
      </c>
      <c r="T85" s="98"/>
    </row>
    <row r="86" spans="1:20" ht="12" x14ac:dyDescent="0.2">
      <c r="A86" s="98" t="str">
        <f t="shared" si="3"/>
        <v/>
      </c>
      <c r="B86" s="98" t="str">
        <f>IF('Board Cutting Form'!B212="","",'Board Cutting Form'!B212)</f>
        <v/>
      </c>
      <c r="C86" s="98" t="str">
        <f>IF('Board Cutting Form'!D212="","",'Board Cutting Form'!D212)</f>
        <v/>
      </c>
      <c r="D86" s="98" t="str">
        <f>IF('Board Cutting Form'!E212="","",'Board Cutting Form'!E212)</f>
        <v/>
      </c>
      <c r="E86" s="98" t="str">
        <f>IF('Board Cutting Form'!F212="","",'Board Cutting Form'!F212)</f>
        <v/>
      </c>
      <c r="F86" s="99" t="str">
        <f>IF(OR('Board Cutting Form'!N212&gt;0,'Board Cutting Form'!M212&gt;0,'Board Cutting Form'!K212&gt;0),"("&amp;'Board Cutting Form'!N$12&amp;"-0"&amp;'Board Cutting Form'!N212&amp;" "&amp;'Board Cutting Form'!M$12&amp;"-0"&amp;'Board Cutting Form'!M212&amp;" "&amp;'Board Cutting Form'!K$12&amp;"-0"&amp;'Board Cutting Form'!K212&amp;")","")</f>
        <v/>
      </c>
      <c r="G86" s="98" t="str">
        <f t="shared" si="4"/>
        <v/>
      </c>
      <c r="H86" s="98" t="str">
        <f>IF('Board Cutting Form'!F212="","",'Board Cutting Form'!C212)</f>
        <v/>
      </c>
      <c r="I86" s="98" t="str">
        <f>IF('Board Cutting Form'!I212&gt;=1,'Board Cutting Form'!G212&amp;"-"&amp;'Board Cutting Form'!H212,"")</f>
        <v/>
      </c>
      <c r="J86" s="100" t="str">
        <f>IF('Board Cutting Form'!I212=2,'Board Cutting Form'!G212&amp;"-"&amp;'Board Cutting Form'!H212,"")</f>
        <v/>
      </c>
      <c r="K86" s="100" t="str">
        <f>IF('Board Cutting Form'!J212&gt;=1,'Board Cutting Form'!G212&amp;"-"&amp;'Board Cutting Form'!H212,"")</f>
        <v/>
      </c>
      <c r="L86" s="100" t="str">
        <f>IF('Board Cutting Form'!J212=2,'Board Cutting Form'!G212&amp;"-"&amp;'Board Cutting Form'!H212,"")</f>
        <v/>
      </c>
      <c r="M86" s="98" t="str">
        <f t="shared" si="5"/>
        <v/>
      </c>
      <c r="T86" s="98"/>
    </row>
    <row r="87" spans="1:20" ht="12" x14ac:dyDescent="0.2">
      <c r="A87" s="98" t="str">
        <f t="shared" si="3"/>
        <v/>
      </c>
      <c r="B87" s="98" t="str">
        <f>IF('Board Cutting Form'!B213="","",'Board Cutting Form'!B213)</f>
        <v/>
      </c>
      <c r="C87" s="98" t="str">
        <f>IF('Board Cutting Form'!D213="","",'Board Cutting Form'!D213)</f>
        <v/>
      </c>
      <c r="D87" s="98" t="str">
        <f>IF('Board Cutting Form'!E213="","",'Board Cutting Form'!E213)</f>
        <v/>
      </c>
      <c r="E87" s="98" t="str">
        <f>IF('Board Cutting Form'!F213="","",'Board Cutting Form'!F213)</f>
        <v/>
      </c>
      <c r="F87" s="99" t="str">
        <f>IF(OR('Board Cutting Form'!N213&gt;0,'Board Cutting Form'!M213&gt;0,'Board Cutting Form'!K213&gt;0),"("&amp;'Board Cutting Form'!N$12&amp;"-0"&amp;'Board Cutting Form'!N213&amp;" "&amp;'Board Cutting Form'!M$12&amp;"-0"&amp;'Board Cutting Form'!M213&amp;" "&amp;'Board Cutting Form'!K$12&amp;"-0"&amp;'Board Cutting Form'!K213&amp;")","")</f>
        <v/>
      </c>
      <c r="G87" s="98" t="str">
        <f t="shared" si="4"/>
        <v/>
      </c>
      <c r="H87" s="98" t="str">
        <f>IF('Board Cutting Form'!F213="","",'Board Cutting Form'!C213)</f>
        <v/>
      </c>
      <c r="I87" s="98" t="str">
        <f>IF('Board Cutting Form'!I213&gt;=1,'Board Cutting Form'!G213&amp;"-"&amp;'Board Cutting Form'!H213,"")</f>
        <v/>
      </c>
      <c r="J87" s="100" t="str">
        <f>IF('Board Cutting Form'!I213=2,'Board Cutting Form'!G213&amp;"-"&amp;'Board Cutting Form'!H213,"")</f>
        <v/>
      </c>
      <c r="K87" s="100" t="str">
        <f>IF('Board Cutting Form'!J213&gt;=1,'Board Cutting Form'!G213&amp;"-"&amp;'Board Cutting Form'!H213,"")</f>
        <v/>
      </c>
      <c r="L87" s="100" t="str">
        <f>IF('Board Cutting Form'!J213=2,'Board Cutting Form'!G213&amp;"-"&amp;'Board Cutting Form'!H213,"")</f>
        <v/>
      </c>
      <c r="M87" s="98" t="str">
        <f t="shared" si="5"/>
        <v/>
      </c>
      <c r="T87" s="98"/>
    </row>
    <row r="88" spans="1:20" ht="12" x14ac:dyDescent="0.2">
      <c r="A88" s="98" t="str">
        <f t="shared" si="3"/>
        <v/>
      </c>
      <c r="B88" s="98" t="str">
        <f>IF('Board Cutting Form'!B214="","",'Board Cutting Form'!B214)</f>
        <v/>
      </c>
      <c r="C88" s="98" t="str">
        <f>IF('Board Cutting Form'!D214="","",'Board Cutting Form'!D214)</f>
        <v/>
      </c>
      <c r="D88" s="98" t="str">
        <f>IF('Board Cutting Form'!E214="","",'Board Cutting Form'!E214)</f>
        <v/>
      </c>
      <c r="E88" s="98" t="str">
        <f>IF('Board Cutting Form'!F214="","",'Board Cutting Form'!F214)</f>
        <v/>
      </c>
      <c r="F88" s="99" t="str">
        <f>IF(OR('Board Cutting Form'!N214&gt;0,'Board Cutting Form'!M214&gt;0,'Board Cutting Form'!K214&gt;0),"("&amp;'Board Cutting Form'!N$12&amp;"-0"&amp;'Board Cutting Form'!N214&amp;" "&amp;'Board Cutting Form'!M$12&amp;"-0"&amp;'Board Cutting Form'!M214&amp;" "&amp;'Board Cutting Form'!K$12&amp;"-0"&amp;'Board Cutting Form'!K214&amp;")","")</f>
        <v/>
      </c>
      <c r="G88" s="98" t="str">
        <f t="shared" si="4"/>
        <v/>
      </c>
      <c r="H88" s="98" t="str">
        <f>IF('Board Cutting Form'!F214="","",'Board Cutting Form'!C214)</f>
        <v/>
      </c>
      <c r="I88" s="98" t="str">
        <f>IF('Board Cutting Form'!I214&gt;=1,'Board Cutting Form'!G214&amp;"-"&amp;'Board Cutting Form'!H214,"")</f>
        <v/>
      </c>
      <c r="J88" s="100" t="str">
        <f>IF('Board Cutting Form'!I214=2,'Board Cutting Form'!G214&amp;"-"&amp;'Board Cutting Form'!H214,"")</f>
        <v/>
      </c>
      <c r="K88" s="100" t="str">
        <f>IF('Board Cutting Form'!J214&gt;=1,'Board Cutting Form'!G214&amp;"-"&amp;'Board Cutting Form'!H214,"")</f>
        <v/>
      </c>
      <c r="L88" s="100" t="str">
        <f>IF('Board Cutting Form'!J214=2,'Board Cutting Form'!G214&amp;"-"&amp;'Board Cutting Form'!H214,"")</f>
        <v/>
      </c>
      <c r="M88" s="98" t="str">
        <f t="shared" si="5"/>
        <v/>
      </c>
      <c r="T88" s="98"/>
    </row>
    <row r="89" spans="1:20" ht="12" x14ac:dyDescent="0.2">
      <c r="A89" s="98" t="str">
        <f t="shared" si="3"/>
        <v/>
      </c>
      <c r="B89" s="98" t="str">
        <f>IF('Board Cutting Form'!B215="","",'Board Cutting Form'!B215)</f>
        <v/>
      </c>
      <c r="C89" s="98" t="str">
        <f>IF('Board Cutting Form'!D215="","",'Board Cutting Form'!D215)</f>
        <v/>
      </c>
      <c r="D89" s="98" t="str">
        <f>IF('Board Cutting Form'!E215="","",'Board Cutting Form'!E215)</f>
        <v/>
      </c>
      <c r="E89" s="98" t="str">
        <f>IF('Board Cutting Form'!F215="","",'Board Cutting Form'!F215)</f>
        <v/>
      </c>
      <c r="F89" s="99" t="str">
        <f>IF(OR('Board Cutting Form'!N215&gt;0,'Board Cutting Form'!M215&gt;0,'Board Cutting Form'!K215&gt;0),"("&amp;'Board Cutting Form'!N$12&amp;"-0"&amp;'Board Cutting Form'!N215&amp;" "&amp;'Board Cutting Form'!M$12&amp;"-0"&amp;'Board Cutting Form'!M215&amp;" "&amp;'Board Cutting Form'!K$12&amp;"-0"&amp;'Board Cutting Form'!K215&amp;")","")</f>
        <v/>
      </c>
      <c r="G89" s="98" t="str">
        <f t="shared" si="4"/>
        <v/>
      </c>
      <c r="H89" s="98" t="str">
        <f>IF('Board Cutting Form'!F215="","",'Board Cutting Form'!C215)</f>
        <v/>
      </c>
      <c r="I89" s="98" t="str">
        <f>IF('Board Cutting Form'!I215&gt;=1,'Board Cutting Form'!G215&amp;"-"&amp;'Board Cutting Form'!H215,"")</f>
        <v/>
      </c>
      <c r="J89" s="100" t="str">
        <f>IF('Board Cutting Form'!I215=2,'Board Cutting Form'!G215&amp;"-"&amp;'Board Cutting Form'!H215,"")</f>
        <v/>
      </c>
      <c r="K89" s="100" t="str">
        <f>IF('Board Cutting Form'!J215&gt;=1,'Board Cutting Form'!G215&amp;"-"&amp;'Board Cutting Form'!H215,"")</f>
        <v/>
      </c>
      <c r="L89" s="100" t="str">
        <f>IF('Board Cutting Form'!J215=2,'Board Cutting Form'!G215&amp;"-"&amp;'Board Cutting Form'!H215,"")</f>
        <v/>
      </c>
      <c r="M89" s="98" t="str">
        <f t="shared" si="5"/>
        <v/>
      </c>
      <c r="T89" s="98"/>
    </row>
    <row r="90" spans="1:20" ht="12" x14ac:dyDescent="0.2">
      <c r="A90" s="98" t="str">
        <f t="shared" si="3"/>
        <v/>
      </c>
      <c r="B90" s="98" t="str">
        <f>IF('Board Cutting Form'!B216="","",'Board Cutting Form'!B216)</f>
        <v/>
      </c>
      <c r="C90" s="98" t="str">
        <f>IF('Board Cutting Form'!D216="","",'Board Cutting Form'!D216)</f>
        <v/>
      </c>
      <c r="D90" s="98" t="str">
        <f>IF('Board Cutting Form'!E216="","",'Board Cutting Form'!E216)</f>
        <v/>
      </c>
      <c r="E90" s="98" t="str">
        <f>IF('Board Cutting Form'!F216="","",'Board Cutting Form'!F216)</f>
        <v/>
      </c>
      <c r="F90" s="99" t="str">
        <f>IF(OR('Board Cutting Form'!N216&gt;0,'Board Cutting Form'!M216&gt;0,'Board Cutting Form'!K216&gt;0),"("&amp;'Board Cutting Form'!N$12&amp;"-0"&amp;'Board Cutting Form'!N216&amp;" "&amp;'Board Cutting Form'!M$12&amp;"-0"&amp;'Board Cutting Form'!M216&amp;" "&amp;'Board Cutting Form'!K$12&amp;"-0"&amp;'Board Cutting Form'!K216&amp;")","")</f>
        <v/>
      </c>
      <c r="G90" s="98" t="str">
        <f t="shared" si="4"/>
        <v/>
      </c>
      <c r="H90" s="98" t="str">
        <f>IF('Board Cutting Form'!F216="","",'Board Cutting Form'!C216)</f>
        <v/>
      </c>
      <c r="I90" s="98" t="str">
        <f>IF('Board Cutting Form'!I216&gt;=1,'Board Cutting Form'!G216&amp;"-"&amp;'Board Cutting Form'!H216,"")</f>
        <v/>
      </c>
      <c r="J90" s="100" t="str">
        <f>IF('Board Cutting Form'!I216=2,'Board Cutting Form'!G216&amp;"-"&amp;'Board Cutting Form'!H216,"")</f>
        <v/>
      </c>
      <c r="K90" s="100" t="str">
        <f>IF('Board Cutting Form'!J216&gt;=1,'Board Cutting Form'!G216&amp;"-"&amp;'Board Cutting Form'!H216,"")</f>
        <v/>
      </c>
      <c r="L90" s="100" t="str">
        <f>IF('Board Cutting Form'!J216=2,'Board Cutting Form'!G216&amp;"-"&amp;'Board Cutting Form'!H216,"")</f>
        <v/>
      </c>
      <c r="M90" s="98" t="str">
        <f t="shared" si="5"/>
        <v/>
      </c>
      <c r="T90" s="98"/>
    </row>
    <row r="91" spans="1:20" ht="12" x14ac:dyDescent="0.2">
      <c r="A91" s="98" t="str">
        <f t="shared" si="3"/>
        <v/>
      </c>
      <c r="B91" s="98" t="str">
        <f>IF('Board Cutting Form'!B217="","",'Board Cutting Form'!B217)</f>
        <v/>
      </c>
      <c r="C91" s="98" t="str">
        <f>IF('Board Cutting Form'!D217="","",'Board Cutting Form'!D217)</f>
        <v/>
      </c>
      <c r="D91" s="98" t="str">
        <f>IF('Board Cutting Form'!E217="","",'Board Cutting Form'!E217)</f>
        <v/>
      </c>
      <c r="E91" s="98" t="str">
        <f>IF('Board Cutting Form'!F217="","",'Board Cutting Form'!F217)</f>
        <v/>
      </c>
      <c r="F91" s="99" t="str">
        <f>IF(OR('Board Cutting Form'!N217&gt;0,'Board Cutting Form'!M217&gt;0,'Board Cutting Form'!K217&gt;0),"("&amp;'Board Cutting Form'!N$12&amp;"-0"&amp;'Board Cutting Form'!N217&amp;" "&amp;'Board Cutting Form'!M$12&amp;"-0"&amp;'Board Cutting Form'!M217&amp;" "&amp;'Board Cutting Form'!K$12&amp;"-0"&amp;'Board Cutting Form'!K217&amp;")","")</f>
        <v/>
      </c>
      <c r="G91" s="98" t="str">
        <f t="shared" si="4"/>
        <v/>
      </c>
      <c r="H91" s="98" t="str">
        <f>IF('Board Cutting Form'!F217="","",'Board Cutting Form'!C217)</f>
        <v/>
      </c>
      <c r="I91" s="98" t="str">
        <f>IF('Board Cutting Form'!I217&gt;=1,'Board Cutting Form'!G217&amp;"-"&amp;'Board Cutting Form'!H217,"")</f>
        <v/>
      </c>
      <c r="J91" s="100" t="str">
        <f>IF('Board Cutting Form'!I217=2,'Board Cutting Form'!G217&amp;"-"&amp;'Board Cutting Form'!H217,"")</f>
        <v/>
      </c>
      <c r="K91" s="100" t="str">
        <f>IF('Board Cutting Form'!J217&gt;=1,'Board Cutting Form'!G217&amp;"-"&amp;'Board Cutting Form'!H217,"")</f>
        <v/>
      </c>
      <c r="L91" s="100" t="str">
        <f>IF('Board Cutting Form'!J217=2,'Board Cutting Form'!G217&amp;"-"&amp;'Board Cutting Form'!H217,"")</f>
        <v/>
      </c>
      <c r="M91" s="98" t="str">
        <f t="shared" si="5"/>
        <v/>
      </c>
      <c r="T91" s="98"/>
    </row>
    <row r="92" spans="1:20" ht="12" x14ac:dyDescent="0.2">
      <c r="A92" s="98" t="str">
        <f t="shared" si="3"/>
        <v/>
      </c>
      <c r="B92" s="98" t="str">
        <f>IF('Board Cutting Form'!B218="","",'Board Cutting Form'!B218)</f>
        <v/>
      </c>
      <c r="C92" s="98" t="str">
        <f>IF('Board Cutting Form'!D218="","",'Board Cutting Form'!D218)</f>
        <v/>
      </c>
      <c r="D92" s="98" t="str">
        <f>IF('Board Cutting Form'!E218="","",'Board Cutting Form'!E218)</f>
        <v/>
      </c>
      <c r="E92" s="98" t="str">
        <f>IF('Board Cutting Form'!F218="","",'Board Cutting Form'!F218)</f>
        <v/>
      </c>
      <c r="F92" s="99" t="str">
        <f>IF(OR('Board Cutting Form'!N218&gt;0,'Board Cutting Form'!M218&gt;0,'Board Cutting Form'!K218&gt;0),"("&amp;'Board Cutting Form'!N$12&amp;"-0"&amp;'Board Cutting Form'!N218&amp;" "&amp;'Board Cutting Form'!M$12&amp;"-0"&amp;'Board Cutting Form'!M218&amp;" "&amp;'Board Cutting Form'!K$12&amp;"-0"&amp;'Board Cutting Form'!K218&amp;")","")</f>
        <v/>
      </c>
      <c r="G92" s="98" t="str">
        <f t="shared" si="4"/>
        <v/>
      </c>
      <c r="H92" s="98" t="str">
        <f>IF('Board Cutting Form'!F218="","",'Board Cutting Form'!C218)</f>
        <v/>
      </c>
      <c r="I92" s="98" t="str">
        <f>IF('Board Cutting Form'!I218&gt;=1,'Board Cutting Form'!G218&amp;"-"&amp;'Board Cutting Form'!H218,"")</f>
        <v/>
      </c>
      <c r="J92" s="100" t="str">
        <f>IF('Board Cutting Form'!I218=2,'Board Cutting Form'!G218&amp;"-"&amp;'Board Cutting Form'!H218,"")</f>
        <v/>
      </c>
      <c r="K92" s="100" t="str">
        <f>IF('Board Cutting Form'!J218&gt;=1,'Board Cutting Form'!G218&amp;"-"&amp;'Board Cutting Form'!H218,"")</f>
        <v/>
      </c>
      <c r="L92" s="100" t="str">
        <f>IF('Board Cutting Form'!J218=2,'Board Cutting Form'!G218&amp;"-"&amp;'Board Cutting Form'!H218,"")</f>
        <v/>
      </c>
      <c r="M92" s="98" t="str">
        <f t="shared" si="5"/>
        <v/>
      </c>
      <c r="T92" s="98"/>
    </row>
    <row r="93" spans="1:20" ht="12" x14ac:dyDescent="0.2">
      <c r="A93" s="98" t="str">
        <f t="shared" si="3"/>
        <v/>
      </c>
      <c r="B93" s="98" t="str">
        <f>IF('Board Cutting Form'!B219="","",'Board Cutting Form'!B219)</f>
        <v/>
      </c>
      <c r="C93" s="98" t="str">
        <f>IF('Board Cutting Form'!D219="","",'Board Cutting Form'!D219)</f>
        <v/>
      </c>
      <c r="D93" s="98" t="str">
        <f>IF('Board Cutting Form'!E219="","",'Board Cutting Form'!E219)</f>
        <v/>
      </c>
      <c r="E93" s="98" t="str">
        <f>IF('Board Cutting Form'!F219="","",'Board Cutting Form'!F219)</f>
        <v/>
      </c>
      <c r="F93" s="99" t="str">
        <f>IF(OR('Board Cutting Form'!N219&gt;0,'Board Cutting Form'!M219&gt;0,'Board Cutting Form'!K219&gt;0),"("&amp;'Board Cutting Form'!N$12&amp;"-0"&amp;'Board Cutting Form'!N219&amp;" "&amp;'Board Cutting Form'!M$12&amp;"-0"&amp;'Board Cutting Form'!M219&amp;" "&amp;'Board Cutting Form'!K$12&amp;"-0"&amp;'Board Cutting Form'!K219&amp;")","")</f>
        <v/>
      </c>
      <c r="G93" s="98" t="str">
        <f t="shared" si="4"/>
        <v/>
      </c>
      <c r="H93" s="98" t="str">
        <f>IF('Board Cutting Form'!F219="","",'Board Cutting Form'!C219)</f>
        <v/>
      </c>
      <c r="I93" s="98" t="str">
        <f>IF('Board Cutting Form'!I219&gt;=1,'Board Cutting Form'!G219&amp;"-"&amp;'Board Cutting Form'!H219,"")</f>
        <v/>
      </c>
      <c r="J93" s="100" t="str">
        <f>IF('Board Cutting Form'!I219=2,'Board Cutting Form'!G219&amp;"-"&amp;'Board Cutting Form'!H219,"")</f>
        <v/>
      </c>
      <c r="K93" s="100" t="str">
        <f>IF('Board Cutting Form'!J219&gt;=1,'Board Cutting Form'!G219&amp;"-"&amp;'Board Cutting Form'!H219,"")</f>
        <v/>
      </c>
      <c r="L93" s="100" t="str">
        <f>IF('Board Cutting Form'!J219=2,'Board Cutting Form'!G219&amp;"-"&amp;'Board Cutting Form'!H219,"")</f>
        <v/>
      </c>
      <c r="M93" s="98" t="str">
        <f t="shared" si="5"/>
        <v/>
      </c>
      <c r="T93" s="98"/>
    </row>
    <row r="94" spans="1:20" x14ac:dyDescent="0.25">
      <c r="A94" s="98" t="str">
        <f t="shared" si="3"/>
        <v/>
      </c>
      <c r="B94" s="98" t="str">
        <f>IF('Board Cutting Form'!B220="","",'Board Cutting Form'!B220)</f>
        <v/>
      </c>
      <c r="C94" s="98" t="str">
        <f>IF('Board Cutting Form'!D220="","",'Board Cutting Form'!D220)</f>
        <v/>
      </c>
      <c r="D94" s="98" t="str">
        <f>IF('Board Cutting Form'!E220="","",'Board Cutting Form'!E220)</f>
        <v/>
      </c>
      <c r="E94" s="98" t="str">
        <f>IF('Board Cutting Form'!F220="","",'Board Cutting Form'!F220)</f>
        <v/>
      </c>
      <c r="F94" s="99" t="str">
        <f>IF(OR('Board Cutting Form'!N220&gt;0,'Board Cutting Form'!M220&gt;0,'Board Cutting Form'!K220&gt;0),"("&amp;'Board Cutting Form'!N$12&amp;"-0"&amp;'Board Cutting Form'!N220&amp;" "&amp;'Board Cutting Form'!M$12&amp;"-0"&amp;'Board Cutting Form'!M220&amp;" "&amp;'Board Cutting Form'!K$12&amp;"-0"&amp;'Board Cutting Form'!K220&amp;")","")</f>
        <v/>
      </c>
      <c r="G94" s="98" t="str">
        <f t="shared" si="4"/>
        <v/>
      </c>
      <c r="H94" s="98" t="str">
        <f>IF('Board Cutting Form'!F220="","",'Board Cutting Form'!C220)</f>
        <v/>
      </c>
      <c r="I94" s="98" t="str">
        <f>IF('Board Cutting Form'!I220&gt;=1,'Board Cutting Form'!G220&amp;"-"&amp;'Board Cutting Form'!H220,"")</f>
        <v/>
      </c>
      <c r="J94" s="100" t="str">
        <f>IF('Board Cutting Form'!I220=2,'Board Cutting Form'!G220&amp;"-"&amp;'Board Cutting Form'!H220,"")</f>
        <v/>
      </c>
      <c r="K94" s="100" t="str">
        <f>IF('Board Cutting Form'!J220&gt;=1,'Board Cutting Form'!G220&amp;"-"&amp;'Board Cutting Form'!H220,"")</f>
        <v/>
      </c>
      <c r="L94" s="100" t="str">
        <f>IF('Board Cutting Form'!J220=2,'Board Cutting Form'!G220&amp;"-"&amp;'Board Cutting Form'!H220,"")</f>
        <v/>
      </c>
      <c r="M94" s="98" t="str">
        <f t="shared" si="5"/>
        <v/>
      </c>
    </row>
    <row r="95" spans="1:20" x14ac:dyDescent="0.25">
      <c r="A95" s="98" t="str">
        <f t="shared" si="3"/>
        <v/>
      </c>
      <c r="B95" s="98" t="str">
        <f>IF('Board Cutting Form'!B221="","",'Board Cutting Form'!B221)</f>
        <v/>
      </c>
      <c r="C95" s="98" t="str">
        <f>IF('Board Cutting Form'!D221="","",'Board Cutting Form'!D221)</f>
        <v/>
      </c>
      <c r="D95" s="98" t="str">
        <f>IF('Board Cutting Form'!E221="","",'Board Cutting Form'!E221)</f>
        <v/>
      </c>
      <c r="E95" s="98" t="str">
        <f>IF('Board Cutting Form'!F221="","",'Board Cutting Form'!F221)</f>
        <v/>
      </c>
      <c r="F95" s="99" t="str">
        <f>IF(OR('Board Cutting Form'!N221&gt;0,'Board Cutting Form'!M221&gt;0,'Board Cutting Form'!K221&gt;0),"("&amp;'Board Cutting Form'!N$12&amp;"-0"&amp;'Board Cutting Form'!N221&amp;" "&amp;'Board Cutting Form'!M$12&amp;"-0"&amp;'Board Cutting Form'!M221&amp;" "&amp;'Board Cutting Form'!K$12&amp;"-0"&amp;'Board Cutting Form'!K221&amp;")","")</f>
        <v/>
      </c>
      <c r="G95" s="98" t="str">
        <f t="shared" si="4"/>
        <v/>
      </c>
      <c r="H95" s="98" t="str">
        <f>IF('Board Cutting Form'!F221="","",'Board Cutting Form'!C221)</f>
        <v/>
      </c>
      <c r="I95" s="98" t="str">
        <f>IF('Board Cutting Form'!I221&gt;=1,'Board Cutting Form'!G221&amp;"-"&amp;'Board Cutting Form'!H221,"")</f>
        <v/>
      </c>
      <c r="J95" s="100" t="str">
        <f>IF('Board Cutting Form'!I221=2,'Board Cutting Form'!G221&amp;"-"&amp;'Board Cutting Form'!H221,"")</f>
        <v/>
      </c>
      <c r="K95" s="100" t="str">
        <f>IF('Board Cutting Form'!J221&gt;=1,'Board Cutting Form'!G221&amp;"-"&amp;'Board Cutting Form'!H221,"")</f>
        <v/>
      </c>
      <c r="L95" s="100" t="str">
        <f>IF('Board Cutting Form'!J221=2,'Board Cutting Form'!G221&amp;"-"&amp;'Board Cutting Form'!H221,"")</f>
        <v/>
      </c>
      <c r="M95" s="98" t="str">
        <f t="shared" si="5"/>
        <v/>
      </c>
    </row>
    <row r="96" spans="1:20" x14ac:dyDescent="0.25">
      <c r="A96" s="98" t="str">
        <f t="shared" si="3"/>
        <v/>
      </c>
      <c r="B96" s="98" t="str">
        <f>IF('Board Cutting Form'!B222="","",'Board Cutting Form'!B222)</f>
        <v/>
      </c>
      <c r="C96" s="98" t="str">
        <f>IF('Board Cutting Form'!D222="","",'Board Cutting Form'!D222)</f>
        <v/>
      </c>
      <c r="D96" s="98" t="str">
        <f>IF('Board Cutting Form'!E222="","",'Board Cutting Form'!E222)</f>
        <v/>
      </c>
      <c r="E96" s="98" t="str">
        <f>IF('Board Cutting Form'!F222="","",'Board Cutting Form'!F222)</f>
        <v/>
      </c>
      <c r="F96" s="99" t="str">
        <f>IF(OR('Board Cutting Form'!N222&gt;0,'Board Cutting Form'!M222&gt;0,'Board Cutting Form'!K222&gt;0),"("&amp;'Board Cutting Form'!N$12&amp;"-0"&amp;'Board Cutting Form'!N222&amp;" "&amp;'Board Cutting Form'!M$12&amp;"-0"&amp;'Board Cutting Form'!M222&amp;" "&amp;'Board Cutting Form'!K$12&amp;"-0"&amp;'Board Cutting Form'!K222&amp;")","")</f>
        <v/>
      </c>
      <c r="G96" s="98" t="str">
        <f t="shared" si="4"/>
        <v/>
      </c>
      <c r="H96" s="98" t="str">
        <f>IF('Board Cutting Form'!F222="","",'Board Cutting Form'!C222)</f>
        <v/>
      </c>
      <c r="I96" s="98" t="str">
        <f>IF('Board Cutting Form'!I222&gt;=1,'Board Cutting Form'!G222&amp;"-"&amp;'Board Cutting Form'!H222,"")</f>
        <v/>
      </c>
      <c r="J96" s="100" t="str">
        <f>IF('Board Cutting Form'!I222=2,'Board Cutting Form'!G222&amp;"-"&amp;'Board Cutting Form'!H222,"")</f>
        <v/>
      </c>
      <c r="K96" s="100" t="str">
        <f>IF('Board Cutting Form'!J222&gt;=1,'Board Cutting Form'!G222&amp;"-"&amp;'Board Cutting Form'!H222,"")</f>
        <v/>
      </c>
      <c r="L96" s="100" t="str">
        <f>IF('Board Cutting Form'!J222=2,'Board Cutting Form'!G222&amp;"-"&amp;'Board Cutting Form'!H222,"")</f>
        <v/>
      </c>
      <c r="M96" s="98" t="str">
        <f t="shared" si="5"/>
        <v/>
      </c>
    </row>
    <row r="97" spans="1:13" x14ac:dyDescent="0.25">
      <c r="A97" s="98" t="str">
        <f t="shared" si="3"/>
        <v/>
      </c>
      <c r="B97" s="98" t="str">
        <f>IF('Board Cutting Form'!B223="","",'Board Cutting Form'!B223)</f>
        <v/>
      </c>
      <c r="C97" s="98" t="str">
        <f>IF('Board Cutting Form'!D223="","",'Board Cutting Form'!D223)</f>
        <v/>
      </c>
      <c r="D97" s="98" t="str">
        <f>IF('Board Cutting Form'!E223="","",'Board Cutting Form'!E223)</f>
        <v/>
      </c>
      <c r="E97" s="98" t="str">
        <f>IF('Board Cutting Form'!F223="","",'Board Cutting Form'!F223)</f>
        <v/>
      </c>
      <c r="F97" s="99" t="str">
        <f>IF(OR('Board Cutting Form'!N223&gt;0,'Board Cutting Form'!M223&gt;0,'Board Cutting Form'!K223&gt;0),"("&amp;'Board Cutting Form'!N$12&amp;"-0"&amp;'Board Cutting Form'!N223&amp;" "&amp;'Board Cutting Form'!M$12&amp;"-0"&amp;'Board Cutting Form'!M223&amp;" "&amp;'Board Cutting Form'!K$12&amp;"-0"&amp;'Board Cutting Form'!K223&amp;")","")</f>
        <v/>
      </c>
      <c r="G97" s="98" t="str">
        <f t="shared" si="4"/>
        <v/>
      </c>
      <c r="H97" s="98" t="str">
        <f>IF('Board Cutting Form'!F223="","",'Board Cutting Form'!C223)</f>
        <v/>
      </c>
      <c r="I97" s="98" t="str">
        <f>IF('Board Cutting Form'!I223&gt;=1,'Board Cutting Form'!G223&amp;"-"&amp;'Board Cutting Form'!H223,"")</f>
        <v/>
      </c>
      <c r="J97" s="100" t="str">
        <f>IF('Board Cutting Form'!I223=2,'Board Cutting Form'!G223&amp;"-"&amp;'Board Cutting Form'!H223,"")</f>
        <v/>
      </c>
      <c r="K97" s="100" t="str">
        <f>IF('Board Cutting Form'!J223&gt;=1,'Board Cutting Form'!G223&amp;"-"&amp;'Board Cutting Form'!H223,"")</f>
        <v/>
      </c>
      <c r="L97" s="100" t="str">
        <f>IF('Board Cutting Form'!J223=2,'Board Cutting Form'!G223&amp;"-"&amp;'Board Cutting Form'!H223,"")</f>
        <v/>
      </c>
      <c r="M97" s="98" t="str">
        <f t="shared" si="5"/>
        <v/>
      </c>
    </row>
    <row r="98" spans="1:13" x14ac:dyDescent="0.25">
      <c r="A98" s="98" t="str">
        <f t="shared" si="3"/>
        <v/>
      </c>
      <c r="B98" s="98" t="str">
        <f>IF('Board Cutting Form'!B224="","",'Board Cutting Form'!B224)</f>
        <v/>
      </c>
      <c r="C98" s="98" t="str">
        <f>IF('Board Cutting Form'!D224="","",'Board Cutting Form'!D224)</f>
        <v/>
      </c>
      <c r="D98" s="98" t="str">
        <f>IF('Board Cutting Form'!E224="","",'Board Cutting Form'!E224)</f>
        <v/>
      </c>
      <c r="E98" s="98" t="str">
        <f>IF('Board Cutting Form'!F224="","",'Board Cutting Form'!F224)</f>
        <v/>
      </c>
      <c r="F98" s="99" t="str">
        <f>IF(OR('Board Cutting Form'!N224&gt;0,'Board Cutting Form'!M224&gt;0,'Board Cutting Form'!K224&gt;0),"("&amp;'Board Cutting Form'!N$12&amp;"-0"&amp;'Board Cutting Form'!N224&amp;" "&amp;'Board Cutting Form'!M$12&amp;"-0"&amp;'Board Cutting Form'!M224&amp;" "&amp;'Board Cutting Form'!K$12&amp;"-0"&amp;'Board Cutting Form'!K224&amp;")","")</f>
        <v/>
      </c>
      <c r="G98" s="98" t="str">
        <f t="shared" si="4"/>
        <v/>
      </c>
      <c r="H98" s="98" t="str">
        <f>IF('Board Cutting Form'!F224="","",'Board Cutting Form'!C224)</f>
        <v/>
      </c>
      <c r="I98" s="98" t="str">
        <f>IF('Board Cutting Form'!I224&gt;=1,'Board Cutting Form'!G224&amp;"-"&amp;'Board Cutting Form'!H224,"")</f>
        <v/>
      </c>
      <c r="J98" s="100" t="str">
        <f>IF('Board Cutting Form'!I224=2,'Board Cutting Form'!G224&amp;"-"&amp;'Board Cutting Form'!H224,"")</f>
        <v/>
      </c>
      <c r="K98" s="100" t="str">
        <f>IF('Board Cutting Form'!J224&gt;=1,'Board Cutting Form'!G224&amp;"-"&amp;'Board Cutting Form'!H224,"")</f>
        <v/>
      </c>
      <c r="L98" s="100" t="str">
        <f>IF('Board Cutting Form'!J224=2,'Board Cutting Form'!G224&amp;"-"&amp;'Board Cutting Form'!H224,"")</f>
        <v/>
      </c>
      <c r="M98" s="98" t="str">
        <f t="shared" si="5"/>
        <v/>
      </c>
    </row>
    <row r="99" spans="1:13" x14ac:dyDescent="0.25">
      <c r="A99" s="98" t="str">
        <f t="shared" si="3"/>
        <v/>
      </c>
      <c r="B99" s="98" t="str">
        <f>IF('Board Cutting Form'!B225="","",'Board Cutting Form'!B225)</f>
        <v/>
      </c>
      <c r="C99" s="98" t="str">
        <f>IF('Board Cutting Form'!D225="","",'Board Cutting Form'!D225)</f>
        <v/>
      </c>
      <c r="D99" s="98" t="str">
        <f>IF('Board Cutting Form'!E225="","",'Board Cutting Form'!E225)</f>
        <v/>
      </c>
      <c r="E99" s="98" t="str">
        <f>IF('Board Cutting Form'!F225="","",'Board Cutting Form'!F225)</f>
        <v/>
      </c>
      <c r="F99" s="99" t="str">
        <f>IF(OR('Board Cutting Form'!N225&gt;0,'Board Cutting Form'!M225&gt;0,'Board Cutting Form'!K225&gt;0),"("&amp;'Board Cutting Form'!N$12&amp;"-0"&amp;'Board Cutting Form'!N225&amp;" "&amp;'Board Cutting Form'!M$12&amp;"-0"&amp;'Board Cutting Form'!M225&amp;" "&amp;'Board Cutting Form'!K$12&amp;"-0"&amp;'Board Cutting Form'!K225&amp;")","")</f>
        <v/>
      </c>
      <c r="G99" s="98" t="str">
        <f t="shared" si="4"/>
        <v/>
      </c>
      <c r="H99" s="98" t="str">
        <f>IF('Board Cutting Form'!F225="","",'Board Cutting Form'!C225)</f>
        <v/>
      </c>
      <c r="I99" s="98" t="str">
        <f>IF('Board Cutting Form'!I225&gt;=1,'Board Cutting Form'!G225&amp;"-"&amp;'Board Cutting Form'!H225,"")</f>
        <v/>
      </c>
      <c r="J99" s="100" t="str">
        <f>IF('Board Cutting Form'!I225=2,'Board Cutting Form'!G225&amp;"-"&amp;'Board Cutting Form'!H225,"")</f>
        <v/>
      </c>
      <c r="K99" s="100" t="str">
        <f>IF('Board Cutting Form'!J225&gt;=1,'Board Cutting Form'!G225&amp;"-"&amp;'Board Cutting Form'!H225,"")</f>
        <v/>
      </c>
      <c r="L99" s="100" t="str">
        <f>IF('Board Cutting Form'!J225=2,'Board Cutting Form'!G225&amp;"-"&amp;'Board Cutting Form'!H225,"")</f>
        <v/>
      </c>
      <c r="M99" s="98" t="str">
        <f t="shared" si="5"/>
        <v/>
      </c>
    </row>
    <row r="100" spans="1:13" x14ac:dyDescent="0.25">
      <c r="A100" s="98" t="str">
        <f t="shared" si="3"/>
        <v/>
      </c>
      <c r="B100" s="98" t="str">
        <f>IF('Board Cutting Form'!B226="","",'Board Cutting Form'!B226)</f>
        <v/>
      </c>
      <c r="C100" s="98" t="str">
        <f>IF('Board Cutting Form'!D226="","",'Board Cutting Form'!D226)</f>
        <v/>
      </c>
      <c r="D100" s="98" t="str">
        <f>IF('Board Cutting Form'!E226="","",'Board Cutting Form'!E226)</f>
        <v/>
      </c>
      <c r="E100" s="98" t="str">
        <f>IF('Board Cutting Form'!F226="","",'Board Cutting Form'!F226)</f>
        <v/>
      </c>
      <c r="F100" s="99" t="str">
        <f>IF(OR('Board Cutting Form'!N226&gt;0,'Board Cutting Form'!M226&gt;0,'Board Cutting Form'!K226&gt;0),"("&amp;'Board Cutting Form'!N$12&amp;"-0"&amp;'Board Cutting Form'!N226&amp;" "&amp;'Board Cutting Form'!M$12&amp;"-0"&amp;'Board Cutting Form'!M226&amp;" "&amp;'Board Cutting Form'!K$12&amp;"-0"&amp;'Board Cutting Form'!K226&amp;")","")</f>
        <v/>
      </c>
      <c r="G100" s="98" t="str">
        <f t="shared" si="4"/>
        <v/>
      </c>
      <c r="H100" s="98" t="str">
        <f>IF('Board Cutting Form'!F226="","",'Board Cutting Form'!C226)</f>
        <v/>
      </c>
      <c r="I100" s="98" t="str">
        <f>IF('Board Cutting Form'!I226&gt;=1,'Board Cutting Form'!G226&amp;"-"&amp;'Board Cutting Form'!H226,"")</f>
        <v/>
      </c>
      <c r="J100" s="100" t="str">
        <f>IF('Board Cutting Form'!I226=2,'Board Cutting Form'!G226&amp;"-"&amp;'Board Cutting Form'!H226,"")</f>
        <v/>
      </c>
      <c r="K100" s="100" t="str">
        <f>IF('Board Cutting Form'!J226&gt;=1,'Board Cutting Form'!G226&amp;"-"&amp;'Board Cutting Form'!H226,"")</f>
        <v/>
      </c>
      <c r="L100" s="100" t="str">
        <f>IF('Board Cutting Form'!J226=2,'Board Cutting Form'!G226&amp;"-"&amp;'Board Cutting Form'!H226,"")</f>
        <v/>
      </c>
      <c r="M100" s="98" t="str">
        <f t="shared" si="5"/>
        <v/>
      </c>
    </row>
    <row r="101" spans="1:13" x14ac:dyDescent="0.25">
      <c r="A101" s="98" t="str">
        <f t="shared" si="3"/>
        <v/>
      </c>
      <c r="B101" s="98" t="str">
        <f>IF('Board Cutting Form'!B227="","",'Board Cutting Form'!B227)</f>
        <v/>
      </c>
      <c r="C101" s="98" t="str">
        <f>IF('Board Cutting Form'!D227="","",'Board Cutting Form'!D227)</f>
        <v/>
      </c>
      <c r="D101" s="98" t="str">
        <f>IF('Board Cutting Form'!E227="","",'Board Cutting Form'!E227)</f>
        <v/>
      </c>
      <c r="E101" s="98" t="str">
        <f>IF('Board Cutting Form'!F227="","",'Board Cutting Form'!F227)</f>
        <v/>
      </c>
      <c r="F101" s="99" t="str">
        <f>IF(OR('Board Cutting Form'!N227&gt;0,'Board Cutting Form'!M227&gt;0,'Board Cutting Form'!K227&gt;0),"("&amp;'Board Cutting Form'!N$12&amp;"-0"&amp;'Board Cutting Form'!N227&amp;" "&amp;'Board Cutting Form'!M$12&amp;"-0"&amp;'Board Cutting Form'!M227&amp;" "&amp;'Board Cutting Form'!K$12&amp;"-0"&amp;'Board Cutting Form'!K227&amp;")","")</f>
        <v/>
      </c>
      <c r="G101" s="98" t="str">
        <f t="shared" si="4"/>
        <v/>
      </c>
      <c r="H101" s="98" t="str">
        <f>IF('Board Cutting Form'!F227="","",'Board Cutting Form'!C227)</f>
        <v/>
      </c>
      <c r="I101" s="98" t="str">
        <f>IF('Board Cutting Form'!I227&gt;=1,'Board Cutting Form'!G227&amp;"-"&amp;'Board Cutting Form'!H227,"")</f>
        <v/>
      </c>
      <c r="J101" s="100" t="str">
        <f>IF('Board Cutting Form'!I227=2,'Board Cutting Form'!G227&amp;"-"&amp;'Board Cutting Form'!H227,"")</f>
        <v/>
      </c>
      <c r="K101" s="100" t="str">
        <f>IF('Board Cutting Form'!J227&gt;=1,'Board Cutting Form'!G227&amp;"-"&amp;'Board Cutting Form'!H227,"")</f>
        <v/>
      </c>
      <c r="L101" s="100" t="str">
        <f>IF('Board Cutting Form'!J227=2,'Board Cutting Form'!G227&amp;"-"&amp;'Board Cutting Form'!H227,"")</f>
        <v/>
      </c>
      <c r="M101" s="98" t="str">
        <f t="shared" si="5"/>
        <v/>
      </c>
    </row>
    <row r="102" spans="1:13" x14ac:dyDescent="0.25">
      <c r="A102" s="98" t="str">
        <f t="shared" si="3"/>
        <v/>
      </c>
      <c r="B102" s="98" t="str">
        <f>IF('Board Cutting Form'!B228="","",'Board Cutting Form'!B228)</f>
        <v/>
      </c>
      <c r="C102" s="98" t="str">
        <f>IF('Board Cutting Form'!D228="","",'Board Cutting Form'!D228)</f>
        <v/>
      </c>
      <c r="D102" s="98" t="str">
        <f>IF('Board Cutting Form'!E228="","",'Board Cutting Form'!E228)</f>
        <v/>
      </c>
      <c r="E102" s="98" t="str">
        <f>IF('Board Cutting Form'!F228="","",'Board Cutting Form'!F228)</f>
        <v/>
      </c>
      <c r="F102" s="99" t="str">
        <f>IF(OR('Board Cutting Form'!N228&gt;0,'Board Cutting Form'!M228&gt;0,'Board Cutting Form'!K228&gt;0),"("&amp;'Board Cutting Form'!N$12&amp;"-0"&amp;'Board Cutting Form'!N228&amp;" "&amp;'Board Cutting Form'!M$12&amp;"-0"&amp;'Board Cutting Form'!M228&amp;" "&amp;'Board Cutting Form'!K$12&amp;"-0"&amp;'Board Cutting Form'!K228&amp;")","")</f>
        <v/>
      </c>
      <c r="G102" s="98" t="str">
        <f t="shared" si="4"/>
        <v/>
      </c>
      <c r="H102" s="98" t="str">
        <f>IF('Board Cutting Form'!F228="","",'Board Cutting Form'!C228)</f>
        <v/>
      </c>
      <c r="I102" s="98" t="str">
        <f>IF('Board Cutting Form'!I228&gt;=1,'Board Cutting Form'!G228&amp;"-"&amp;'Board Cutting Form'!H228,"")</f>
        <v/>
      </c>
      <c r="J102" s="100" t="str">
        <f>IF('Board Cutting Form'!I228=2,'Board Cutting Form'!G228&amp;"-"&amp;'Board Cutting Form'!H228,"")</f>
        <v/>
      </c>
      <c r="K102" s="100" t="str">
        <f>IF('Board Cutting Form'!J228&gt;=1,'Board Cutting Form'!G228&amp;"-"&amp;'Board Cutting Form'!H228,"")</f>
        <v/>
      </c>
      <c r="L102" s="100" t="str">
        <f>IF('Board Cutting Form'!J228=2,'Board Cutting Form'!G228&amp;"-"&amp;'Board Cutting Form'!H228,"")</f>
        <v/>
      </c>
      <c r="M102" s="98" t="str">
        <f t="shared" si="5"/>
        <v/>
      </c>
    </row>
    <row r="103" spans="1:13" x14ac:dyDescent="0.25">
      <c r="A103" s="98" t="str">
        <f t="shared" si="3"/>
        <v/>
      </c>
      <c r="B103" s="98" t="str">
        <f>IF('Board Cutting Form'!B229="","",'Board Cutting Form'!B229)</f>
        <v/>
      </c>
      <c r="C103" s="98" t="str">
        <f>IF('Board Cutting Form'!D229="","",'Board Cutting Form'!D229)</f>
        <v/>
      </c>
      <c r="D103" s="98" t="str">
        <f>IF('Board Cutting Form'!E229="","",'Board Cutting Form'!E229)</f>
        <v/>
      </c>
      <c r="E103" s="98" t="str">
        <f>IF('Board Cutting Form'!F229="","",'Board Cutting Form'!F229)</f>
        <v/>
      </c>
      <c r="F103" s="99" t="str">
        <f>IF(OR('Board Cutting Form'!N229&gt;0,'Board Cutting Form'!M229&gt;0,'Board Cutting Form'!K229&gt;0),"("&amp;'Board Cutting Form'!N$12&amp;"-0"&amp;'Board Cutting Form'!N229&amp;" "&amp;'Board Cutting Form'!M$12&amp;"-0"&amp;'Board Cutting Form'!M229&amp;" "&amp;'Board Cutting Form'!K$12&amp;"-0"&amp;'Board Cutting Form'!K229&amp;")","")</f>
        <v/>
      </c>
      <c r="G103" s="98" t="str">
        <f t="shared" si="4"/>
        <v/>
      </c>
      <c r="H103" s="98" t="str">
        <f>IF('Board Cutting Form'!F229="","",'Board Cutting Form'!C229)</f>
        <v/>
      </c>
      <c r="I103" s="98" t="str">
        <f>IF('Board Cutting Form'!I229&gt;=1,'Board Cutting Form'!G229&amp;"-"&amp;'Board Cutting Form'!H229,"")</f>
        <v/>
      </c>
      <c r="J103" s="100" t="str">
        <f>IF('Board Cutting Form'!I229=2,'Board Cutting Form'!G229&amp;"-"&amp;'Board Cutting Form'!H229,"")</f>
        <v/>
      </c>
      <c r="K103" s="100" t="str">
        <f>IF('Board Cutting Form'!J229&gt;=1,'Board Cutting Form'!G229&amp;"-"&amp;'Board Cutting Form'!H229,"")</f>
        <v/>
      </c>
      <c r="L103" s="100" t="str">
        <f>IF('Board Cutting Form'!J229=2,'Board Cutting Form'!G229&amp;"-"&amp;'Board Cutting Form'!H229,"")</f>
        <v/>
      </c>
      <c r="M103" s="98" t="str">
        <f t="shared" si="5"/>
        <v/>
      </c>
    </row>
    <row r="104" spans="1:13" x14ac:dyDescent="0.25">
      <c r="A104" s="98" t="str">
        <f t="shared" si="3"/>
        <v/>
      </c>
      <c r="B104" s="98" t="str">
        <f>IF('Board Cutting Form'!B230="","",'Board Cutting Form'!B230)</f>
        <v/>
      </c>
      <c r="C104" s="98" t="str">
        <f>IF('Board Cutting Form'!D230="","",'Board Cutting Form'!D230)</f>
        <v/>
      </c>
      <c r="D104" s="98" t="str">
        <f>IF('Board Cutting Form'!E230="","",'Board Cutting Form'!E230)</f>
        <v/>
      </c>
      <c r="E104" s="98" t="str">
        <f>IF('Board Cutting Form'!F230="","",'Board Cutting Form'!F230)</f>
        <v/>
      </c>
      <c r="F104" s="99" t="str">
        <f>IF(OR('Board Cutting Form'!N230&gt;0,'Board Cutting Form'!M230&gt;0,'Board Cutting Form'!K230&gt;0),"("&amp;'Board Cutting Form'!N$12&amp;"-0"&amp;'Board Cutting Form'!N230&amp;" "&amp;'Board Cutting Form'!M$12&amp;"-0"&amp;'Board Cutting Form'!M230&amp;" "&amp;'Board Cutting Form'!K$12&amp;"-0"&amp;'Board Cutting Form'!K230&amp;")","")</f>
        <v/>
      </c>
      <c r="G104" s="98" t="str">
        <f t="shared" si="4"/>
        <v/>
      </c>
      <c r="H104" s="98" t="str">
        <f>IF('Board Cutting Form'!F230="","",'Board Cutting Form'!C230)</f>
        <v/>
      </c>
      <c r="I104" s="98" t="str">
        <f>IF('Board Cutting Form'!I230&gt;=1,'Board Cutting Form'!G230&amp;"-"&amp;'Board Cutting Form'!H230,"")</f>
        <v/>
      </c>
      <c r="J104" s="100" t="str">
        <f>IF('Board Cutting Form'!I230=2,'Board Cutting Form'!G230&amp;"-"&amp;'Board Cutting Form'!H230,"")</f>
        <v/>
      </c>
      <c r="K104" s="100" t="str">
        <f>IF('Board Cutting Form'!J230&gt;=1,'Board Cutting Form'!G230&amp;"-"&amp;'Board Cutting Form'!H230,"")</f>
        <v/>
      </c>
      <c r="L104" s="100" t="str">
        <f>IF('Board Cutting Form'!J230=2,'Board Cutting Form'!G230&amp;"-"&amp;'Board Cutting Form'!H230,"")</f>
        <v/>
      </c>
      <c r="M104" s="98" t="str">
        <f t="shared" si="5"/>
        <v/>
      </c>
    </row>
    <row r="105" spans="1:13" x14ac:dyDescent="0.25">
      <c r="A105" s="98" t="str">
        <f t="shared" si="3"/>
        <v/>
      </c>
      <c r="B105" s="98" t="str">
        <f>IF('Board Cutting Form'!B231="","",'Board Cutting Form'!B231)</f>
        <v/>
      </c>
      <c r="C105" s="98" t="str">
        <f>IF('Board Cutting Form'!D231="","",'Board Cutting Form'!D231)</f>
        <v/>
      </c>
      <c r="D105" s="98" t="str">
        <f>IF('Board Cutting Form'!E231="","",'Board Cutting Form'!E231)</f>
        <v/>
      </c>
      <c r="E105" s="98" t="str">
        <f>IF('Board Cutting Form'!F231="","",'Board Cutting Form'!F231)</f>
        <v/>
      </c>
      <c r="F105" s="99" t="str">
        <f>IF(OR('Board Cutting Form'!N231&gt;0,'Board Cutting Form'!M231&gt;0,'Board Cutting Form'!K231&gt;0),"("&amp;'Board Cutting Form'!N$12&amp;"-0"&amp;'Board Cutting Form'!N231&amp;" "&amp;'Board Cutting Form'!M$12&amp;"-0"&amp;'Board Cutting Form'!M231&amp;" "&amp;'Board Cutting Form'!K$12&amp;"-0"&amp;'Board Cutting Form'!K231&amp;")","")</f>
        <v/>
      </c>
      <c r="G105" s="98" t="str">
        <f t="shared" si="4"/>
        <v/>
      </c>
      <c r="H105" s="98" t="str">
        <f>IF('Board Cutting Form'!F231="","",'Board Cutting Form'!C231)</f>
        <v/>
      </c>
      <c r="I105" s="98" t="str">
        <f>IF('Board Cutting Form'!I231&gt;=1,'Board Cutting Form'!G231&amp;"-"&amp;'Board Cutting Form'!H231,"")</f>
        <v/>
      </c>
      <c r="J105" s="100" t="str">
        <f>IF('Board Cutting Form'!I231=2,'Board Cutting Form'!G231&amp;"-"&amp;'Board Cutting Form'!H231,"")</f>
        <v/>
      </c>
      <c r="K105" s="100" t="str">
        <f>IF('Board Cutting Form'!J231&gt;=1,'Board Cutting Form'!G231&amp;"-"&amp;'Board Cutting Form'!H231,"")</f>
        <v/>
      </c>
      <c r="L105" s="100" t="str">
        <f>IF('Board Cutting Form'!J231=2,'Board Cutting Form'!G231&amp;"-"&amp;'Board Cutting Form'!H231,"")</f>
        <v/>
      </c>
      <c r="M105" s="98" t="str">
        <f t="shared" si="5"/>
        <v/>
      </c>
    </row>
    <row r="106" spans="1:13" x14ac:dyDescent="0.25">
      <c r="A106" s="98" t="str">
        <f t="shared" si="3"/>
        <v/>
      </c>
      <c r="B106" s="98" t="str">
        <f>IF('Board Cutting Form'!B232="","",'Board Cutting Form'!B232)</f>
        <v/>
      </c>
      <c r="C106" s="98" t="str">
        <f>IF('Board Cutting Form'!D232="","",'Board Cutting Form'!D232)</f>
        <v/>
      </c>
      <c r="D106" s="98" t="str">
        <f>IF('Board Cutting Form'!E232="","",'Board Cutting Form'!E232)</f>
        <v/>
      </c>
      <c r="E106" s="98" t="str">
        <f>IF('Board Cutting Form'!F232="","",'Board Cutting Form'!F232)</f>
        <v/>
      </c>
      <c r="F106" s="99" t="str">
        <f>IF(OR('Board Cutting Form'!N232&gt;0,'Board Cutting Form'!M232&gt;0,'Board Cutting Form'!K232&gt;0),"("&amp;'Board Cutting Form'!N$12&amp;"-0"&amp;'Board Cutting Form'!N232&amp;" "&amp;'Board Cutting Form'!M$12&amp;"-0"&amp;'Board Cutting Form'!M232&amp;" "&amp;'Board Cutting Form'!K$12&amp;"-0"&amp;'Board Cutting Form'!K232&amp;")","")</f>
        <v/>
      </c>
      <c r="G106" s="98" t="str">
        <f t="shared" si="4"/>
        <v/>
      </c>
      <c r="H106" s="98" t="str">
        <f>IF('Board Cutting Form'!F232="","",'Board Cutting Form'!C232)</f>
        <v/>
      </c>
      <c r="I106" s="98" t="str">
        <f>IF('Board Cutting Form'!I232&gt;=1,'Board Cutting Form'!G232&amp;"-"&amp;'Board Cutting Form'!H232,"")</f>
        <v/>
      </c>
      <c r="J106" s="100" t="str">
        <f>IF('Board Cutting Form'!I232=2,'Board Cutting Form'!G232&amp;"-"&amp;'Board Cutting Form'!H232,"")</f>
        <v/>
      </c>
      <c r="K106" s="100" t="str">
        <f>IF('Board Cutting Form'!J232&gt;=1,'Board Cutting Form'!G232&amp;"-"&amp;'Board Cutting Form'!H232,"")</f>
        <v/>
      </c>
      <c r="L106" s="100" t="str">
        <f>IF('Board Cutting Form'!J232=2,'Board Cutting Form'!G232&amp;"-"&amp;'Board Cutting Form'!H232,"")</f>
        <v/>
      </c>
      <c r="M106" s="98" t="str">
        <f t="shared" si="5"/>
        <v/>
      </c>
    </row>
    <row r="107" spans="1:13" x14ac:dyDescent="0.25">
      <c r="A107" s="98" t="str">
        <f t="shared" si="3"/>
        <v/>
      </c>
      <c r="B107" s="98" t="str">
        <f>IF('Board Cutting Form'!B233="","",'Board Cutting Form'!B233)</f>
        <v/>
      </c>
      <c r="C107" s="98" t="str">
        <f>IF('Board Cutting Form'!D233="","",'Board Cutting Form'!D233)</f>
        <v/>
      </c>
      <c r="D107" s="98" t="str">
        <f>IF('Board Cutting Form'!E233="","",'Board Cutting Form'!E233)</f>
        <v/>
      </c>
      <c r="E107" s="98" t="str">
        <f>IF('Board Cutting Form'!F233="","",'Board Cutting Form'!F233)</f>
        <v/>
      </c>
      <c r="F107" s="99" t="str">
        <f>IF(OR('Board Cutting Form'!N233&gt;0,'Board Cutting Form'!M233&gt;0,'Board Cutting Form'!K233&gt;0),"("&amp;'Board Cutting Form'!N$12&amp;"-0"&amp;'Board Cutting Form'!N233&amp;" "&amp;'Board Cutting Form'!M$12&amp;"-0"&amp;'Board Cutting Form'!M233&amp;" "&amp;'Board Cutting Form'!K$12&amp;"-0"&amp;'Board Cutting Form'!K233&amp;")","")</f>
        <v/>
      </c>
      <c r="G107" s="98" t="str">
        <f t="shared" si="4"/>
        <v/>
      </c>
      <c r="H107" s="98" t="str">
        <f>IF('Board Cutting Form'!F233="","",'Board Cutting Form'!C233)</f>
        <v/>
      </c>
      <c r="I107" s="98" t="str">
        <f>IF('Board Cutting Form'!I233&gt;=1,'Board Cutting Form'!G233&amp;"-"&amp;'Board Cutting Form'!H233,"")</f>
        <v/>
      </c>
      <c r="J107" s="100" t="str">
        <f>IF('Board Cutting Form'!I233=2,'Board Cutting Form'!G233&amp;"-"&amp;'Board Cutting Form'!H233,"")</f>
        <v/>
      </c>
      <c r="K107" s="100" t="str">
        <f>IF('Board Cutting Form'!J233&gt;=1,'Board Cutting Form'!G233&amp;"-"&amp;'Board Cutting Form'!H233,"")</f>
        <v/>
      </c>
      <c r="L107" s="100" t="str">
        <f>IF('Board Cutting Form'!J233=2,'Board Cutting Form'!G233&amp;"-"&amp;'Board Cutting Form'!H233,"")</f>
        <v/>
      </c>
      <c r="M107" s="98" t="str">
        <f t="shared" si="5"/>
        <v/>
      </c>
    </row>
    <row r="108" spans="1:13" x14ac:dyDescent="0.25">
      <c r="A108" s="98" t="str">
        <f t="shared" si="3"/>
        <v/>
      </c>
      <c r="B108" s="98" t="str">
        <f>IF('Board Cutting Form'!B234="","",'Board Cutting Form'!B234)</f>
        <v/>
      </c>
      <c r="C108" s="98" t="str">
        <f>IF('Board Cutting Form'!D234="","",'Board Cutting Form'!D234)</f>
        <v/>
      </c>
      <c r="D108" s="98" t="str">
        <f>IF('Board Cutting Form'!E234="","",'Board Cutting Form'!E234)</f>
        <v/>
      </c>
      <c r="E108" s="98" t="str">
        <f>IF('Board Cutting Form'!F234="","",'Board Cutting Form'!F234)</f>
        <v/>
      </c>
      <c r="F108" s="99" t="str">
        <f>IF(OR('Board Cutting Form'!N234&gt;0,'Board Cutting Form'!M234&gt;0,'Board Cutting Form'!K234&gt;0),"("&amp;'Board Cutting Form'!N$12&amp;"-0"&amp;'Board Cutting Form'!N234&amp;" "&amp;'Board Cutting Form'!M$12&amp;"-0"&amp;'Board Cutting Form'!M234&amp;" "&amp;'Board Cutting Form'!K$12&amp;"-0"&amp;'Board Cutting Form'!K234&amp;")","")</f>
        <v/>
      </c>
      <c r="G108" s="98" t="str">
        <f t="shared" si="4"/>
        <v/>
      </c>
      <c r="H108" s="98" t="str">
        <f>IF('Board Cutting Form'!F234="","",'Board Cutting Form'!C234)</f>
        <v/>
      </c>
      <c r="I108" s="98" t="str">
        <f>IF('Board Cutting Form'!I234&gt;=1,'Board Cutting Form'!G234&amp;"-"&amp;'Board Cutting Form'!H234,"")</f>
        <v/>
      </c>
      <c r="J108" s="100" t="str">
        <f>IF('Board Cutting Form'!I234=2,'Board Cutting Form'!G234&amp;"-"&amp;'Board Cutting Form'!H234,"")</f>
        <v/>
      </c>
      <c r="K108" s="100" t="str">
        <f>IF('Board Cutting Form'!J234&gt;=1,'Board Cutting Form'!G234&amp;"-"&amp;'Board Cutting Form'!H234,"")</f>
        <v/>
      </c>
      <c r="L108" s="100" t="str">
        <f>IF('Board Cutting Form'!J234=2,'Board Cutting Form'!G234&amp;"-"&amp;'Board Cutting Form'!H234,"")</f>
        <v/>
      </c>
      <c r="M108" s="98" t="str">
        <f t="shared" si="5"/>
        <v/>
      </c>
    </row>
    <row r="109" spans="1:13" x14ac:dyDescent="0.25">
      <c r="A109" s="98" t="str">
        <f t="shared" si="3"/>
        <v/>
      </c>
      <c r="B109" s="98" t="str">
        <f>IF('Board Cutting Form'!B235="","",'Board Cutting Form'!B235)</f>
        <v/>
      </c>
      <c r="C109" s="98" t="str">
        <f>IF('Board Cutting Form'!D235="","",'Board Cutting Form'!D235)</f>
        <v/>
      </c>
      <c r="D109" s="98" t="str">
        <f>IF('Board Cutting Form'!E235="","",'Board Cutting Form'!E235)</f>
        <v/>
      </c>
      <c r="E109" s="98" t="str">
        <f>IF('Board Cutting Form'!F235="","",'Board Cutting Form'!F235)</f>
        <v/>
      </c>
      <c r="F109" s="99" t="str">
        <f>IF(OR('Board Cutting Form'!N235&gt;0,'Board Cutting Form'!M235&gt;0,'Board Cutting Form'!K235&gt;0),"("&amp;'Board Cutting Form'!N$12&amp;"-0"&amp;'Board Cutting Form'!N235&amp;" "&amp;'Board Cutting Form'!M$12&amp;"-0"&amp;'Board Cutting Form'!M235&amp;" "&amp;'Board Cutting Form'!K$12&amp;"-0"&amp;'Board Cutting Form'!K235&amp;")","")</f>
        <v/>
      </c>
      <c r="G109" s="98" t="str">
        <f t="shared" si="4"/>
        <v/>
      </c>
      <c r="H109" s="98" t="str">
        <f>IF('Board Cutting Form'!F235="","",'Board Cutting Form'!C235)</f>
        <v/>
      </c>
      <c r="I109" s="98" t="str">
        <f>IF('Board Cutting Form'!I235&gt;=1,'Board Cutting Form'!G235&amp;"-"&amp;'Board Cutting Form'!H235,"")</f>
        <v/>
      </c>
      <c r="J109" s="100" t="str">
        <f>IF('Board Cutting Form'!I235=2,'Board Cutting Form'!G235&amp;"-"&amp;'Board Cutting Form'!H235,"")</f>
        <v/>
      </c>
      <c r="K109" s="100" t="str">
        <f>IF('Board Cutting Form'!J235&gt;=1,'Board Cutting Form'!G235&amp;"-"&amp;'Board Cutting Form'!H235,"")</f>
        <v/>
      </c>
      <c r="L109" s="100" t="str">
        <f>IF('Board Cutting Form'!J235=2,'Board Cutting Form'!G235&amp;"-"&amp;'Board Cutting Form'!H235,"")</f>
        <v/>
      </c>
      <c r="M109" s="98" t="str">
        <f t="shared" si="5"/>
        <v/>
      </c>
    </row>
    <row r="110" spans="1:13" x14ac:dyDescent="0.25">
      <c r="A110" s="98" t="str">
        <f t="shared" si="3"/>
        <v/>
      </c>
      <c r="B110" s="98" t="str">
        <f>IF('Board Cutting Form'!B236="","",'Board Cutting Form'!B236)</f>
        <v/>
      </c>
      <c r="C110" s="98" t="str">
        <f>IF('Board Cutting Form'!D236="","",'Board Cutting Form'!D236)</f>
        <v/>
      </c>
      <c r="D110" s="98" t="str">
        <f>IF('Board Cutting Form'!E236="","",'Board Cutting Form'!E236)</f>
        <v/>
      </c>
      <c r="E110" s="98" t="str">
        <f>IF('Board Cutting Form'!F236="","",'Board Cutting Form'!F236)</f>
        <v/>
      </c>
      <c r="F110" s="99" t="str">
        <f>IF(OR('Board Cutting Form'!N236&gt;0,'Board Cutting Form'!M236&gt;0,'Board Cutting Form'!K236&gt;0),"("&amp;'Board Cutting Form'!N$12&amp;"-0"&amp;'Board Cutting Form'!N236&amp;" "&amp;'Board Cutting Form'!M$12&amp;"-0"&amp;'Board Cutting Form'!M236&amp;" "&amp;'Board Cutting Form'!K$12&amp;"-0"&amp;'Board Cutting Form'!K236&amp;")","")</f>
        <v/>
      </c>
      <c r="G110" s="98" t="str">
        <f t="shared" si="4"/>
        <v/>
      </c>
      <c r="H110" s="98" t="str">
        <f>IF('Board Cutting Form'!F236="","",'Board Cutting Form'!C236)</f>
        <v/>
      </c>
      <c r="I110" s="98" t="str">
        <f>IF('Board Cutting Form'!I236&gt;=1,'Board Cutting Form'!G236&amp;"-"&amp;'Board Cutting Form'!H236,"")</f>
        <v/>
      </c>
      <c r="J110" s="100" t="str">
        <f>IF('Board Cutting Form'!I236=2,'Board Cutting Form'!G236&amp;"-"&amp;'Board Cutting Form'!H236,"")</f>
        <v/>
      </c>
      <c r="K110" s="100" t="str">
        <f>IF('Board Cutting Form'!J236&gt;=1,'Board Cutting Form'!G236&amp;"-"&amp;'Board Cutting Form'!H236,"")</f>
        <v/>
      </c>
      <c r="L110" s="100" t="str">
        <f>IF('Board Cutting Form'!J236=2,'Board Cutting Form'!G236&amp;"-"&amp;'Board Cutting Form'!H236,"")</f>
        <v/>
      </c>
      <c r="M110" s="98" t="str">
        <f t="shared" si="5"/>
        <v/>
      </c>
    </row>
    <row r="111" spans="1:13" x14ac:dyDescent="0.25">
      <c r="A111" s="98" t="str">
        <f t="shared" si="3"/>
        <v/>
      </c>
      <c r="B111" s="98" t="str">
        <f>IF('Board Cutting Form'!B237="","",'Board Cutting Form'!B237)</f>
        <v/>
      </c>
      <c r="C111" s="98" t="str">
        <f>IF('Board Cutting Form'!D237="","",'Board Cutting Form'!D237)</f>
        <v/>
      </c>
      <c r="D111" s="98" t="str">
        <f>IF('Board Cutting Form'!E237="","",'Board Cutting Form'!E237)</f>
        <v/>
      </c>
      <c r="E111" s="98" t="str">
        <f>IF('Board Cutting Form'!F237="","",'Board Cutting Form'!F237)</f>
        <v/>
      </c>
      <c r="F111" s="99" t="str">
        <f>IF(OR('Board Cutting Form'!N237&gt;0,'Board Cutting Form'!M237&gt;0,'Board Cutting Form'!K237&gt;0),"("&amp;'Board Cutting Form'!N$12&amp;"-0"&amp;'Board Cutting Form'!N237&amp;" "&amp;'Board Cutting Form'!M$12&amp;"-0"&amp;'Board Cutting Form'!M237&amp;" "&amp;'Board Cutting Form'!K$12&amp;"-0"&amp;'Board Cutting Form'!K237&amp;")","")</f>
        <v/>
      </c>
      <c r="G111" s="98" t="str">
        <f t="shared" si="4"/>
        <v/>
      </c>
      <c r="H111" s="98" t="str">
        <f>IF('Board Cutting Form'!F237="","",'Board Cutting Form'!C237)</f>
        <v/>
      </c>
      <c r="I111" s="98" t="str">
        <f>IF('Board Cutting Form'!I237&gt;=1,'Board Cutting Form'!G237&amp;"-"&amp;'Board Cutting Form'!H237,"")</f>
        <v/>
      </c>
      <c r="J111" s="100" t="str">
        <f>IF('Board Cutting Form'!I237=2,'Board Cutting Form'!G237&amp;"-"&amp;'Board Cutting Form'!H237,"")</f>
        <v/>
      </c>
      <c r="K111" s="100" t="str">
        <f>IF('Board Cutting Form'!J237&gt;=1,'Board Cutting Form'!G237&amp;"-"&amp;'Board Cutting Form'!H237,"")</f>
        <v/>
      </c>
      <c r="L111" s="100" t="str">
        <f>IF('Board Cutting Form'!J237=2,'Board Cutting Form'!G237&amp;"-"&amp;'Board Cutting Form'!H237,"")</f>
        <v/>
      </c>
      <c r="M111" s="98" t="str">
        <f t="shared" si="5"/>
        <v/>
      </c>
    </row>
    <row r="112" spans="1:13" x14ac:dyDescent="0.25">
      <c r="A112" s="98" t="str">
        <f t="shared" si="3"/>
        <v/>
      </c>
      <c r="B112" s="98" t="str">
        <f>IF('Board Cutting Form'!B238="","",'Board Cutting Form'!B238)</f>
        <v/>
      </c>
      <c r="C112" s="98" t="str">
        <f>IF('Board Cutting Form'!D238="","",'Board Cutting Form'!D238)</f>
        <v/>
      </c>
      <c r="D112" s="98" t="str">
        <f>IF('Board Cutting Form'!E238="","",'Board Cutting Form'!E238)</f>
        <v/>
      </c>
      <c r="E112" s="98" t="str">
        <f>IF('Board Cutting Form'!F238="","",'Board Cutting Form'!F238)</f>
        <v/>
      </c>
      <c r="F112" s="99" t="str">
        <f>IF(OR('Board Cutting Form'!N238&gt;0,'Board Cutting Form'!M238&gt;0,'Board Cutting Form'!K238&gt;0),"("&amp;'Board Cutting Form'!N$12&amp;"-0"&amp;'Board Cutting Form'!N238&amp;" "&amp;'Board Cutting Form'!M$12&amp;"-0"&amp;'Board Cutting Form'!M238&amp;" "&amp;'Board Cutting Form'!K$12&amp;"-0"&amp;'Board Cutting Form'!K238&amp;")","")</f>
        <v/>
      </c>
      <c r="G112" s="98" t="str">
        <f t="shared" si="4"/>
        <v/>
      </c>
      <c r="H112" s="98" t="str">
        <f>IF('Board Cutting Form'!F238="","",'Board Cutting Form'!C238)</f>
        <v/>
      </c>
      <c r="I112" s="98" t="str">
        <f>IF('Board Cutting Form'!I238&gt;=1,'Board Cutting Form'!G238&amp;"-"&amp;'Board Cutting Form'!H238,"")</f>
        <v/>
      </c>
      <c r="J112" s="100" t="str">
        <f>IF('Board Cutting Form'!I238=2,'Board Cutting Form'!G238&amp;"-"&amp;'Board Cutting Form'!H238,"")</f>
        <v/>
      </c>
      <c r="K112" s="100" t="str">
        <f>IF('Board Cutting Form'!J238&gt;=1,'Board Cutting Form'!G238&amp;"-"&amp;'Board Cutting Form'!H238,"")</f>
        <v/>
      </c>
      <c r="L112" s="100" t="str">
        <f>IF('Board Cutting Form'!J238=2,'Board Cutting Form'!G238&amp;"-"&amp;'Board Cutting Form'!H238,"")</f>
        <v/>
      </c>
      <c r="M112" s="98" t="str">
        <f t="shared" si="5"/>
        <v/>
      </c>
    </row>
    <row r="113" spans="1:13" x14ac:dyDescent="0.25">
      <c r="A113" s="98" t="str">
        <f t="shared" si="3"/>
        <v/>
      </c>
      <c r="B113" s="98" t="str">
        <f>IF('Board Cutting Form'!B239="","",'Board Cutting Form'!B239)</f>
        <v/>
      </c>
      <c r="C113" s="98" t="str">
        <f>IF('Board Cutting Form'!D239="","",'Board Cutting Form'!D239)</f>
        <v/>
      </c>
      <c r="D113" s="98" t="str">
        <f>IF('Board Cutting Form'!E239="","",'Board Cutting Form'!E239)</f>
        <v/>
      </c>
      <c r="E113" s="98" t="str">
        <f>IF('Board Cutting Form'!F239="","",'Board Cutting Form'!F239)</f>
        <v/>
      </c>
      <c r="F113" s="99" t="str">
        <f>IF(OR('Board Cutting Form'!N239&gt;0,'Board Cutting Form'!M239&gt;0,'Board Cutting Form'!K239&gt;0),"("&amp;'Board Cutting Form'!N$12&amp;"-0"&amp;'Board Cutting Form'!N239&amp;" "&amp;'Board Cutting Form'!M$12&amp;"-0"&amp;'Board Cutting Form'!M239&amp;" "&amp;'Board Cutting Form'!K$12&amp;"-0"&amp;'Board Cutting Form'!K239&amp;")","")</f>
        <v/>
      </c>
      <c r="G113" s="98" t="str">
        <f t="shared" si="4"/>
        <v/>
      </c>
      <c r="H113" s="98" t="str">
        <f>IF('Board Cutting Form'!F239="","",'Board Cutting Form'!C239)</f>
        <v/>
      </c>
      <c r="I113" s="98" t="str">
        <f>IF('Board Cutting Form'!I239&gt;=1,'Board Cutting Form'!G239&amp;"-"&amp;'Board Cutting Form'!H239,"")</f>
        <v/>
      </c>
      <c r="J113" s="100" t="str">
        <f>IF('Board Cutting Form'!I239=2,'Board Cutting Form'!G239&amp;"-"&amp;'Board Cutting Form'!H239,"")</f>
        <v/>
      </c>
      <c r="K113" s="100" t="str">
        <f>IF('Board Cutting Form'!J239&gt;=1,'Board Cutting Form'!G239&amp;"-"&amp;'Board Cutting Form'!H239,"")</f>
        <v/>
      </c>
      <c r="L113" s="100" t="str">
        <f>IF('Board Cutting Form'!J239=2,'Board Cutting Form'!G239&amp;"-"&amp;'Board Cutting Form'!H239,"")</f>
        <v/>
      </c>
      <c r="M113" s="98" t="str">
        <f t="shared" si="5"/>
        <v/>
      </c>
    </row>
    <row r="114" spans="1:13" x14ac:dyDescent="0.25">
      <c r="A114" s="98" t="str">
        <f t="shared" si="3"/>
        <v/>
      </c>
      <c r="B114" s="98" t="str">
        <f>IF('Board Cutting Form'!B240="","",'Board Cutting Form'!B240)</f>
        <v/>
      </c>
      <c r="C114" s="98" t="str">
        <f>IF('Board Cutting Form'!D240="","",'Board Cutting Form'!D240)</f>
        <v/>
      </c>
      <c r="D114" s="98" t="str">
        <f>IF('Board Cutting Form'!E240="","",'Board Cutting Form'!E240)</f>
        <v/>
      </c>
      <c r="E114" s="98" t="str">
        <f>IF('Board Cutting Form'!F240="","",'Board Cutting Form'!F240)</f>
        <v/>
      </c>
      <c r="F114" s="99" t="str">
        <f>IF(OR('Board Cutting Form'!N240&gt;0,'Board Cutting Form'!M240&gt;0,'Board Cutting Form'!K240&gt;0),"("&amp;'Board Cutting Form'!N$12&amp;"-0"&amp;'Board Cutting Form'!N240&amp;" "&amp;'Board Cutting Form'!M$12&amp;"-0"&amp;'Board Cutting Form'!M240&amp;" "&amp;'Board Cutting Form'!K$12&amp;"-0"&amp;'Board Cutting Form'!K240&amp;")","")</f>
        <v/>
      </c>
      <c r="G114" s="98" t="str">
        <f t="shared" si="4"/>
        <v/>
      </c>
      <c r="H114" s="98" t="str">
        <f>IF('Board Cutting Form'!F240="","",'Board Cutting Form'!C240)</f>
        <v/>
      </c>
      <c r="I114" s="98" t="str">
        <f>IF('Board Cutting Form'!I240&gt;=1,'Board Cutting Form'!G240&amp;"-"&amp;'Board Cutting Form'!H240,"")</f>
        <v/>
      </c>
      <c r="J114" s="100" t="str">
        <f>IF('Board Cutting Form'!I240=2,'Board Cutting Form'!G240&amp;"-"&amp;'Board Cutting Form'!H240,"")</f>
        <v/>
      </c>
      <c r="K114" s="100" t="str">
        <f>IF('Board Cutting Form'!J240&gt;=1,'Board Cutting Form'!G240&amp;"-"&amp;'Board Cutting Form'!H240,"")</f>
        <v/>
      </c>
      <c r="L114" s="100" t="str">
        <f>IF('Board Cutting Form'!J240=2,'Board Cutting Form'!G240&amp;"-"&amp;'Board Cutting Form'!H240,"")</f>
        <v/>
      </c>
      <c r="M114" s="98" t="str">
        <f t="shared" si="5"/>
        <v/>
      </c>
    </row>
    <row r="115" spans="1:13" x14ac:dyDescent="0.25">
      <c r="A115" s="98" t="str">
        <f t="shared" si="3"/>
        <v/>
      </c>
      <c r="B115" s="98" t="str">
        <f>IF('Board Cutting Form'!B241="","",'Board Cutting Form'!B241)</f>
        <v/>
      </c>
      <c r="C115" s="98" t="str">
        <f>IF('Board Cutting Form'!D241="","",'Board Cutting Form'!D241)</f>
        <v/>
      </c>
      <c r="D115" s="98" t="str">
        <f>IF('Board Cutting Form'!E241="","",'Board Cutting Form'!E241)</f>
        <v/>
      </c>
      <c r="E115" s="98" t="str">
        <f>IF('Board Cutting Form'!F241="","",'Board Cutting Form'!F241)</f>
        <v/>
      </c>
      <c r="F115" s="99" t="str">
        <f>IF(OR('Board Cutting Form'!N241&gt;0,'Board Cutting Form'!M241&gt;0,'Board Cutting Form'!K241&gt;0),"("&amp;'Board Cutting Form'!N$12&amp;"-0"&amp;'Board Cutting Form'!N241&amp;" "&amp;'Board Cutting Form'!M$12&amp;"-0"&amp;'Board Cutting Form'!M241&amp;" "&amp;'Board Cutting Form'!K$12&amp;"-0"&amp;'Board Cutting Form'!K241&amp;")","")</f>
        <v/>
      </c>
      <c r="G115" s="98" t="str">
        <f t="shared" si="4"/>
        <v/>
      </c>
      <c r="H115" s="98" t="str">
        <f>IF('Board Cutting Form'!F241="","",'Board Cutting Form'!C241)</f>
        <v/>
      </c>
      <c r="I115" s="98" t="str">
        <f>IF('Board Cutting Form'!I241&gt;=1,'Board Cutting Form'!G241&amp;"-"&amp;'Board Cutting Form'!H241,"")</f>
        <v/>
      </c>
      <c r="J115" s="100" t="str">
        <f>IF('Board Cutting Form'!I241=2,'Board Cutting Form'!G241&amp;"-"&amp;'Board Cutting Form'!H241,"")</f>
        <v/>
      </c>
      <c r="K115" s="100" t="str">
        <f>IF('Board Cutting Form'!J241&gt;=1,'Board Cutting Form'!G241&amp;"-"&amp;'Board Cutting Form'!H241,"")</f>
        <v/>
      </c>
      <c r="L115" s="100" t="str">
        <f>IF('Board Cutting Form'!J241=2,'Board Cutting Form'!G241&amp;"-"&amp;'Board Cutting Form'!H241,"")</f>
        <v/>
      </c>
      <c r="M115" s="98" t="str">
        <f t="shared" si="5"/>
        <v/>
      </c>
    </row>
    <row r="116" spans="1:13" x14ac:dyDescent="0.25">
      <c r="A116" s="98" t="str">
        <f t="shared" si="3"/>
        <v/>
      </c>
      <c r="B116" s="98" t="str">
        <f>IF('Board Cutting Form'!B242="","",'Board Cutting Form'!B242)</f>
        <v/>
      </c>
      <c r="C116" s="98" t="str">
        <f>IF('Board Cutting Form'!D242="","",'Board Cutting Form'!D242)</f>
        <v/>
      </c>
      <c r="D116" s="98" t="str">
        <f>IF('Board Cutting Form'!E242="","",'Board Cutting Form'!E242)</f>
        <v/>
      </c>
      <c r="E116" s="98" t="str">
        <f>IF('Board Cutting Form'!F242="","",'Board Cutting Form'!F242)</f>
        <v/>
      </c>
      <c r="F116" s="99" t="str">
        <f>IF(OR('Board Cutting Form'!N242&gt;0,'Board Cutting Form'!M242&gt;0,'Board Cutting Form'!K242&gt;0),"("&amp;'Board Cutting Form'!N$12&amp;"-0"&amp;'Board Cutting Form'!N242&amp;" "&amp;'Board Cutting Form'!M$12&amp;"-0"&amp;'Board Cutting Form'!M242&amp;" "&amp;'Board Cutting Form'!K$12&amp;"-0"&amp;'Board Cutting Form'!K242&amp;")","")</f>
        <v/>
      </c>
      <c r="G116" s="98" t="str">
        <f t="shared" si="4"/>
        <v/>
      </c>
      <c r="H116" s="98" t="str">
        <f>IF('Board Cutting Form'!F242="","",'Board Cutting Form'!C242)</f>
        <v/>
      </c>
      <c r="I116" s="98" t="str">
        <f>IF('Board Cutting Form'!I242&gt;=1,'Board Cutting Form'!G242&amp;"-"&amp;'Board Cutting Form'!H242,"")</f>
        <v/>
      </c>
      <c r="J116" s="100" t="str">
        <f>IF('Board Cutting Form'!I242=2,'Board Cutting Form'!G242&amp;"-"&amp;'Board Cutting Form'!H242,"")</f>
        <v/>
      </c>
      <c r="K116" s="100" t="str">
        <f>IF('Board Cutting Form'!J242&gt;=1,'Board Cutting Form'!G242&amp;"-"&amp;'Board Cutting Form'!H242,"")</f>
        <v/>
      </c>
      <c r="L116" s="100" t="str">
        <f>IF('Board Cutting Form'!J242=2,'Board Cutting Form'!G242&amp;"-"&amp;'Board Cutting Form'!H242,"")</f>
        <v/>
      </c>
      <c r="M116" s="98" t="str">
        <f t="shared" si="5"/>
        <v/>
      </c>
    </row>
    <row r="117" spans="1:13" x14ac:dyDescent="0.25">
      <c r="A117" s="98" t="str">
        <f t="shared" si="3"/>
        <v/>
      </c>
      <c r="B117" s="98" t="str">
        <f>IF('Board Cutting Form'!B243="","",'Board Cutting Form'!B243)</f>
        <v/>
      </c>
      <c r="C117" s="98" t="str">
        <f>IF('Board Cutting Form'!D243="","",'Board Cutting Form'!D243)</f>
        <v/>
      </c>
      <c r="D117" s="98" t="str">
        <f>IF('Board Cutting Form'!E243="","",'Board Cutting Form'!E243)</f>
        <v/>
      </c>
      <c r="E117" s="98" t="str">
        <f>IF('Board Cutting Form'!F243="","",'Board Cutting Form'!F243)</f>
        <v/>
      </c>
      <c r="F117" s="99" t="str">
        <f>IF(OR('Board Cutting Form'!N243&gt;0,'Board Cutting Form'!M243&gt;0,'Board Cutting Form'!K243&gt;0),"("&amp;'Board Cutting Form'!N$12&amp;"-0"&amp;'Board Cutting Form'!N243&amp;" "&amp;'Board Cutting Form'!M$12&amp;"-0"&amp;'Board Cutting Form'!M243&amp;" "&amp;'Board Cutting Form'!K$12&amp;"-0"&amp;'Board Cutting Form'!K243&amp;")","")</f>
        <v/>
      </c>
      <c r="G117" s="98" t="str">
        <f t="shared" si="4"/>
        <v/>
      </c>
      <c r="H117" s="98" t="str">
        <f>IF('Board Cutting Form'!F243="","",'Board Cutting Form'!C243)</f>
        <v/>
      </c>
      <c r="I117" s="98" t="str">
        <f>IF('Board Cutting Form'!I243&gt;=1,'Board Cutting Form'!G243&amp;"-"&amp;'Board Cutting Form'!H243,"")</f>
        <v/>
      </c>
      <c r="J117" s="100" t="str">
        <f>IF('Board Cutting Form'!I243=2,'Board Cutting Form'!G243&amp;"-"&amp;'Board Cutting Form'!H243,"")</f>
        <v/>
      </c>
      <c r="K117" s="100" t="str">
        <f>IF('Board Cutting Form'!J243&gt;=1,'Board Cutting Form'!G243&amp;"-"&amp;'Board Cutting Form'!H243,"")</f>
        <v/>
      </c>
      <c r="L117" s="100" t="str">
        <f>IF('Board Cutting Form'!J243=2,'Board Cutting Form'!G243&amp;"-"&amp;'Board Cutting Form'!H243,"")</f>
        <v/>
      </c>
      <c r="M117" s="98" t="str">
        <f t="shared" si="5"/>
        <v/>
      </c>
    </row>
    <row r="118" spans="1:13" x14ac:dyDescent="0.25">
      <c r="A118" s="98" t="str">
        <f t="shared" si="3"/>
        <v/>
      </c>
      <c r="B118" s="98" t="str">
        <f>IF('Board Cutting Form'!B244="","",'Board Cutting Form'!B244)</f>
        <v/>
      </c>
      <c r="C118" s="98" t="str">
        <f>IF('Board Cutting Form'!D244="","",'Board Cutting Form'!D244)</f>
        <v/>
      </c>
      <c r="D118" s="98" t="str">
        <f>IF('Board Cutting Form'!E244="","",'Board Cutting Form'!E244)</f>
        <v/>
      </c>
      <c r="E118" s="98" t="str">
        <f>IF('Board Cutting Form'!F244="","",'Board Cutting Form'!F244)</f>
        <v/>
      </c>
      <c r="F118" s="99" t="str">
        <f>IF(OR('Board Cutting Form'!N244&gt;0,'Board Cutting Form'!M244&gt;0,'Board Cutting Form'!K244&gt;0),"("&amp;'Board Cutting Form'!N$12&amp;"-0"&amp;'Board Cutting Form'!N244&amp;" "&amp;'Board Cutting Form'!M$12&amp;"-0"&amp;'Board Cutting Form'!M244&amp;" "&amp;'Board Cutting Form'!K$12&amp;"-0"&amp;'Board Cutting Form'!K244&amp;")","")</f>
        <v/>
      </c>
      <c r="G118" s="98" t="str">
        <f t="shared" si="4"/>
        <v/>
      </c>
      <c r="H118" s="98" t="str">
        <f>IF('Board Cutting Form'!F244="","",'Board Cutting Form'!C244)</f>
        <v/>
      </c>
      <c r="I118" s="98" t="str">
        <f>IF('Board Cutting Form'!I244&gt;=1,'Board Cutting Form'!G244&amp;"-"&amp;'Board Cutting Form'!H244,"")</f>
        <v/>
      </c>
      <c r="J118" s="100" t="str">
        <f>IF('Board Cutting Form'!I244=2,'Board Cutting Form'!G244&amp;"-"&amp;'Board Cutting Form'!H244,"")</f>
        <v/>
      </c>
      <c r="K118" s="100" t="str">
        <f>IF('Board Cutting Form'!J244&gt;=1,'Board Cutting Form'!G244&amp;"-"&amp;'Board Cutting Form'!H244,"")</f>
        <v/>
      </c>
      <c r="L118" s="100" t="str">
        <f>IF('Board Cutting Form'!J244=2,'Board Cutting Form'!G244&amp;"-"&amp;'Board Cutting Form'!H244,"")</f>
        <v/>
      </c>
      <c r="M118" s="98" t="str">
        <f t="shared" si="5"/>
        <v/>
      </c>
    </row>
    <row r="119" spans="1:13" x14ac:dyDescent="0.25">
      <c r="A119" s="98" t="str">
        <f t="shared" si="3"/>
        <v/>
      </c>
      <c r="B119" s="98" t="str">
        <f>IF('Board Cutting Form'!B245="","",'Board Cutting Form'!B245)</f>
        <v/>
      </c>
      <c r="C119" s="98" t="str">
        <f>IF('Board Cutting Form'!D245="","",'Board Cutting Form'!D245)</f>
        <v/>
      </c>
      <c r="D119" s="98" t="str">
        <f>IF('Board Cutting Form'!E245="","",'Board Cutting Form'!E245)</f>
        <v/>
      </c>
      <c r="E119" s="98" t="str">
        <f>IF('Board Cutting Form'!F245="","",'Board Cutting Form'!F245)</f>
        <v/>
      </c>
      <c r="F119" s="99" t="str">
        <f>IF(OR('Board Cutting Form'!N245&gt;0,'Board Cutting Form'!M245&gt;0,'Board Cutting Form'!K245&gt;0),"("&amp;'Board Cutting Form'!N$12&amp;"-0"&amp;'Board Cutting Form'!N245&amp;" "&amp;'Board Cutting Form'!M$12&amp;"-0"&amp;'Board Cutting Form'!M245&amp;" "&amp;'Board Cutting Form'!K$12&amp;"-0"&amp;'Board Cutting Form'!K245&amp;")","")</f>
        <v/>
      </c>
      <c r="G119" s="98" t="str">
        <f t="shared" si="4"/>
        <v/>
      </c>
      <c r="H119" s="98" t="str">
        <f>IF('Board Cutting Form'!F245="","",'Board Cutting Form'!C245)</f>
        <v/>
      </c>
      <c r="I119" s="98" t="str">
        <f>IF('Board Cutting Form'!I245&gt;=1,'Board Cutting Form'!G245&amp;"-"&amp;'Board Cutting Form'!H245,"")</f>
        <v/>
      </c>
      <c r="J119" s="100" t="str">
        <f>IF('Board Cutting Form'!I245=2,'Board Cutting Form'!G245&amp;"-"&amp;'Board Cutting Form'!H245,"")</f>
        <v/>
      </c>
      <c r="K119" s="100" t="str">
        <f>IF('Board Cutting Form'!J245&gt;=1,'Board Cutting Form'!G245&amp;"-"&amp;'Board Cutting Form'!H245,"")</f>
        <v/>
      </c>
      <c r="L119" s="100" t="str">
        <f>IF('Board Cutting Form'!J245=2,'Board Cutting Form'!G245&amp;"-"&amp;'Board Cutting Form'!H245,"")</f>
        <v/>
      </c>
      <c r="M119" s="98" t="str">
        <f t="shared" si="5"/>
        <v/>
      </c>
    </row>
    <row r="120" spans="1:13" x14ac:dyDescent="0.25">
      <c r="A120" s="98" t="str">
        <f t="shared" si="3"/>
        <v/>
      </c>
      <c r="B120" s="98" t="str">
        <f>IF('Board Cutting Form'!B246="","",'Board Cutting Form'!B246)</f>
        <v/>
      </c>
      <c r="C120" s="98" t="str">
        <f>IF('Board Cutting Form'!D246="","",'Board Cutting Form'!D246)</f>
        <v/>
      </c>
      <c r="D120" s="98" t="str">
        <f>IF('Board Cutting Form'!E246="","",'Board Cutting Form'!E246)</f>
        <v/>
      </c>
      <c r="E120" s="98" t="str">
        <f>IF('Board Cutting Form'!F246="","",'Board Cutting Form'!F246)</f>
        <v/>
      </c>
      <c r="F120" s="99" t="str">
        <f>IF(OR('Board Cutting Form'!N246&gt;0,'Board Cutting Form'!M246&gt;0,'Board Cutting Form'!K246&gt;0),"("&amp;'Board Cutting Form'!N$12&amp;"-0"&amp;'Board Cutting Form'!N246&amp;" "&amp;'Board Cutting Form'!M$12&amp;"-0"&amp;'Board Cutting Form'!M246&amp;" "&amp;'Board Cutting Form'!K$12&amp;"-0"&amp;'Board Cutting Form'!K246&amp;")","")</f>
        <v/>
      </c>
      <c r="G120" s="98" t="str">
        <f t="shared" si="4"/>
        <v/>
      </c>
      <c r="H120" s="98" t="str">
        <f>IF('Board Cutting Form'!F246="","",'Board Cutting Form'!C246)</f>
        <v/>
      </c>
      <c r="I120" s="98" t="str">
        <f>IF('Board Cutting Form'!I246&gt;=1,'Board Cutting Form'!G246&amp;"-"&amp;'Board Cutting Form'!H246,"")</f>
        <v/>
      </c>
      <c r="J120" s="100" t="str">
        <f>IF('Board Cutting Form'!I246=2,'Board Cutting Form'!G246&amp;"-"&amp;'Board Cutting Form'!H246,"")</f>
        <v/>
      </c>
      <c r="K120" s="100" t="str">
        <f>IF('Board Cutting Form'!J246&gt;=1,'Board Cutting Form'!G246&amp;"-"&amp;'Board Cutting Form'!H246,"")</f>
        <v/>
      </c>
      <c r="L120" s="100" t="str">
        <f>IF('Board Cutting Form'!J246=2,'Board Cutting Form'!G246&amp;"-"&amp;'Board Cutting Form'!H246,"")</f>
        <v/>
      </c>
      <c r="M120" s="98" t="str">
        <f t="shared" si="5"/>
        <v/>
      </c>
    </row>
    <row r="121" spans="1:13" x14ac:dyDescent="0.25">
      <c r="A121" s="98" t="str">
        <f t="shared" si="3"/>
        <v/>
      </c>
      <c r="B121" s="98" t="str">
        <f>IF('Board Cutting Form'!B247="","",'Board Cutting Form'!B247)</f>
        <v/>
      </c>
      <c r="C121" s="98" t="str">
        <f>IF('Board Cutting Form'!D247="","",'Board Cutting Form'!D247)</f>
        <v/>
      </c>
      <c r="D121" s="98" t="str">
        <f>IF('Board Cutting Form'!E247="","",'Board Cutting Form'!E247)</f>
        <v/>
      </c>
      <c r="E121" s="98" t="str">
        <f>IF('Board Cutting Form'!F247="","",'Board Cutting Form'!F247)</f>
        <v/>
      </c>
      <c r="F121" s="99" t="str">
        <f>IF(OR('Board Cutting Form'!N247&gt;0,'Board Cutting Form'!M247&gt;0,'Board Cutting Form'!K247&gt;0),"("&amp;'Board Cutting Form'!N$12&amp;"-0"&amp;'Board Cutting Form'!N247&amp;" "&amp;'Board Cutting Form'!M$12&amp;"-0"&amp;'Board Cutting Form'!M247&amp;" "&amp;'Board Cutting Form'!K$12&amp;"-0"&amp;'Board Cutting Form'!K247&amp;")","")</f>
        <v/>
      </c>
      <c r="G121" s="98" t="str">
        <f t="shared" si="4"/>
        <v/>
      </c>
      <c r="H121" s="98" t="str">
        <f>IF('Board Cutting Form'!F247="","",'Board Cutting Form'!C247)</f>
        <v/>
      </c>
      <c r="I121" s="98" t="str">
        <f>IF('Board Cutting Form'!I247&gt;=1,'Board Cutting Form'!G247&amp;"-"&amp;'Board Cutting Form'!H247,"")</f>
        <v/>
      </c>
      <c r="J121" s="100" t="str">
        <f>IF('Board Cutting Form'!I247=2,'Board Cutting Form'!G247&amp;"-"&amp;'Board Cutting Form'!H247,"")</f>
        <v/>
      </c>
      <c r="K121" s="100" t="str">
        <f>IF('Board Cutting Form'!J247&gt;=1,'Board Cutting Form'!G247&amp;"-"&amp;'Board Cutting Form'!H247,"")</f>
        <v/>
      </c>
      <c r="L121" s="100" t="str">
        <f>IF('Board Cutting Form'!J247=2,'Board Cutting Form'!G247&amp;"-"&amp;'Board Cutting Form'!H247,"")</f>
        <v/>
      </c>
      <c r="M121" s="98" t="str">
        <f t="shared" si="5"/>
        <v/>
      </c>
    </row>
    <row r="122" spans="1:13" x14ac:dyDescent="0.25">
      <c r="A122" s="98" t="str">
        <f t="shared" si="3"/>
        <v/>
      </c>
      <c r="B122" s="98" t="str">
        <f>IF('Board Cutting Form'!B248="","",'Board Cutting Form'!B248)</f>
        <v/>
      </c>
      <c r="C122" s="98" t="str">
        <f>IF('Board Cutting Form'!D248="","",'Board Cutting Form'!D248)</f>
        <v/>
      </c>
      <c r="D122" s="98" t="str">
        <f>IF('Board Cutting Form'!E248="","",'Board Cutting Form'!E248)</f>
        <v/>
      </c>
      <c r="E122" s="98" t="str">
        <f>IF('Board Cutting Form'!F248="","",'Board Cutting Form'!F248)</f>
        <v/>
      </c>
      <c r="F122" s="99" t="str">
        <f>IF(OR('Board Cutting Form'!N248&gt;0,'Board Cutting Form'!M248&gt;0,'Board Cutting Form'!K248&gt;0),"("&amp;'Board Cutting Form'!N$12&amp;"-0"&amp;'Board Cutting Form'!N248&amp;" "&amp;'Board Cutting Form'!M$12&amp;"-0"&amp;'Board Cutting Form'!M248&amp;" "&amp;'Board Cutting Form'!K$12&amp;"-0"&amp;'Board Cutting Form'!K248&amp;")","")</f>
        <v/>
      </c>
      <c r="G122" s="98" t="str">
        <f t="shared" si="4"/>
        <v/>
      </c>
      <c r="H122" s="98" t="str">
        <f>IF('Board Cutting Form'!F248="","",'Board Cutting Form'!C248)</f>
        <v/>
      </c>
      <c r="I122" s="98" t="str">
        <f>IF('Board Cutting Form'!I248&gt;=1,'Board Cutting Form'!G248&amp;"-"&amp;'Board Cutting Form'!H248,"")</f>
        <v/>
      </c>
      <c r="J122" s="100" t="str">
        <f>IF('Board Cutting Form'!I248=2,'Board Cutting Form'!G248&amp;"-"&amp;'Board Cutting Form'!H248,"")</f>
        <v/>
      </c>
      <c r="K122" s="100" t="str">
        <f>IF('Board Cutting Form'!J248&gt;=1,'Board Cutting Form'!G248&amp;"-"&amp;'Board Cutting Form'!H248,"")</f>
        <v/>
      </c>
      <c r="L122" s="100" t="str">
        <f>IF('Board Cutting Form'!J248=2,'Board Cutting Form'!G248&amp;"-"&amp;'Board Cutting Form'!H248,"")</f>
        <v/>
      </c>
      <c r="M122" s="98" t="str">
        <f t="shared" si="5"/>
        <v/>
      </c>
    </row>
    <row r="123" spans="1:13" x14ac:dyDescent="0.25">
      <c r="A123" s="98" t="str">
        <f t="shared" si="3"/>
        <v/>
      </c>
      <c r="B123" s="98" t="str">
        <f>IF('Board Cutting Form'!B249="","",'Board Cutting Form'!B249)</f>
        <v/>
      </c>
      <c r="C123" s="98" t="str">
        <f>IF('Board Cutting Form'!D249="","",'Board Cutting Form'!D249)</f>
        <v/>
      </c>
      <c r="D123" s="98" t="str">
        <f>IF('Board Cutting Form'!E249="","",'Board Cutting Form'!E249)</f>
        <v/>
      </c>
      <c r="E123" s="98" t="str">
        <f>IF('Board Cutting Form'!F249="","",'Board Cutting Form'!F249)</f>
        <v/>
      </c>
      <c r="F123" s="99" t="str">
        <f>IF(OR('Board Cutting Form'!N249&gt;0,'Board Cutting Form'!M249&gt;0,'Board Cutting Form'!K249&gt;0),"("&amp;'Board Cutting Form'!N$12&amp;"-0"&amp;'Board Cutting Form'!N249&amp;" "&amp;'Board Cutting Form'!M$12&amp;"-0"&amp;'Board Cutting Form'!M249&amp;" "&amp;'Board Cutting Form'!K$12&amp;"-0"&amp;'Board Cutting Form'!K249&amp;")","")</f>
        <v/>
      </c>
      <c r="G123" s="98" t="str">
        <f t="shared" si="4"/>
        <v/>
      </c>
      <c r="H123" s="98" t="str">
        <f>IF('Board Cutting Form'!F249="","",'Board Cutting Form'!C249)</f>
        <v/>
      </c>
      <c r="I123" s="98" t="str">
        <f>IF('Board Cutting Form'!I249&gt;=1,'Board Cutting Form'!G249&amp;"-"&amp;'Board Cutting Form'!H249,"")</f>
        <v/>
      </c>
      <c r="J123" s="100" t="str">
        <f>IF('Board Cutting Form'!I249=2,'Board Cutting Form'!G249&amp;"-"&amp;'Board Cutting Form'!H249,"")</f>
        <v/>
      </c>
      <c r="K123" s="100" t="str">
        <f>IF('Board Cutting Form'!J249&gt;=1,'Board Cutting Form'!G249&amp;"-"&amp;'Board Cutting Form'!H249,"")</f>
        <v/>
      </c>
      <c r="L123" s="100" t="str">
        <f>IF('Board Cutting Form'!J249=2,'Board Cutting Form'!G249&amp;"-"&amp;'Board Cutting Form'!H249,"")</f>
        <v/>
      </c>
      <c r="M123" s="98" t="str">
        <f t="shared" si="5"/>
        <v/>
      </c>
    </row>
    <row r="124" spans="1:13" x14ac:dyDescent="0.25">
      <c r="A124" s="98" t="str">
        <f t="shared" si="3"/>
        <v/>
      </c>
      <c r="B124" s="98" t="str">
        <f>IF('Board Cutting Form'!B250="","",'Board Cutting Form'!B250)</f>
        <v/>
      </c>
      <c r="C124" s="98" t="str">
        <f>IF('Board Cutting Form'!D250="","",'Board Cutting Form'!D250)</f>
        <v/>
      </c>
      <c r="D124" s="98" t="str">
        <f>IF('Board Cutting Form'!E250="","",'Board Cutting Form'!E250)</f>
        <v/>
      </c>
      <c r="E124" s="98" t="str">
        <f>IF('Board Cutting Form'!F250="","",'Board Cutting Form'!F250)</f>
        <v/>
      </c>
      <c r="F124" s="99" t="str">
        <f>IF(OR('Board Cutting Form'!N250&gt;0,'Board Cutting Form'!M250&gt;0,'Board Cutting Form'!K250&gt;0),"("&amp;'Board Cutting Form'!N$12&amp;"-0"&amp;'Board Cutting Form'!N250&amp;" "&amp;'Board Cutting Form'!M$12&amp;"-0"&amp;'Board Cutting Form'!M250&amp;" "&amp;'Board Cutting Form'!K$12&amp;"-0"&amp;'Board Cutting Form'!K250&amp;")","")</f>
        <v/>
      </c>
      <c r="G124" s="98" t="str">
        <f t="shared" si="4"/>
        <v/>
      </c>
      <c r="H124" s="98" t="str">
        <f>IF('Board Cutting Form'!F250="","",'Board Cutting Form'!C250)</f>
        <v/>
      </c>
      <c r="I124" s="98" t="str">
        <f>IF('Board Cutting Form'!I250&gt;=1,'Board Cutting Form'!G250&amp;"-"&amp;'Board Cutting Form'!H250,"")</f>
        <v/>
      </c>
      <c r="J124" s="100" t="str">
        <f>IF('Board Cutting Form'!I250=2,'Board Cutting Form'!G250&amp;"-"&amp;'Board Cutting Form'!H250,"")</f>
        <v/>
      </c>
      <c r="K124" s="100" t="str">
        <f>IF('Board Cutting Form'!J250&gt;=1,'Board Cutting Form'!G250&amp;"-"&amp;'Board Cutting Form'!H250,"")</f>
        <v/>
      </c>
      <c r="L124" s="100" t="str">
        <f>IF('Board Cutting Form'!J250=2,'Board Cutting Form'!G250&amp;"-"&amp;'Board Cutting Form'!H250,"")</f>
        <v/>
      </c>
      <c r="M124" s="98" t="str">
        <f t="shared" si="5"/>
        <v/>
      </c>
    </row>
    <row r="125" spans="1:13" x14ac:dyDescent="0.25">
      <c r="A125" s="98" t="str">
        <f t="shared" si="3"/>
        <v/>
      </c>
      <c r="B125" s="98" t="str">
        <f>IF('Board Cutting Form'!B251="","",'Board Cutting Form'!B251)</f>
        <v/>
      </c>
      <c r="C125" s="98" t="str">
        <f>IF('Board Cutting Form'!D251="","",'Board Cutting Form'!D251)</f>
        <v/>
      </c>
      <c r="D125" s="98" t="str">
        <f>IF('Board Cutting Form'!E251="","",'Board Cutting Form'!E251)</f>
        <v/>
      </c>
      <c r="E125" s="98" t="str">
        <f>IF('Board Cutting Form'!F251="","",'Board Cutting Form'!F251)</f>
        <v/>
      </c>
      <c r="F125" s="99" t="str">
        <f>IF(OR('Board Cutting Form'!N251&gt;0,'Board Cutting Form'!M251&gt;0,'Board Cutting Form'!K251&gt;0),"("&amp;'Board Cutting Form'!N$12&amp;"-0"&amp;'Board Cutting Form'!N251&amp;" "&amp;'Board Cutting Form'!M$12&amp;"-0"&amp;'Board Cutting Form'!M251&amp;" "&amp;'Board Cutting Form'!K$12&amp;"-0"&amp;'Board Cutting Form'!K251&amp;")","")</f>
        <v/>
      </c>
      <c r="G125" s="98" t="str">
        <f t="shared" si="4"/>
        <v/>
      </c>
      <c r="H125" s="98" t="str">
        <f>IF('Board Cutting Form'!F251="","",'Board Cutting Form'!C251)</f>
        <v/>
      </c>
      <c r="I125" s="98" t="str">
        <f>IF('Board Cutting Form'!I251&gt;=1,'Board Cutting Form'!G251&amp;"-"&amp;'Board Cutting Form'!H251,"")</f>
        <v/>
      </c>
      <c r="J125" s="100" t="str">
        <f>IF('Board Cutting Form'!I251=2,'Board Cutting Form'!G251&amp;"-"&amp;'Board Cutting Form'!H251,"")</f>
        <v/>
      </c>
      <c r="K125" s="100" t="str">
        <f>IF('Board Cutting Form'!J251&gt;=1,'Board Cutting Form'!G251&amp;"-"&amp;'Board Cutting Form'!H251,"")</f>
        <v/>
      </c>
      <c r="L125" s="100" t="str">
        <f>IF('Board Cutting Form'!J251=2,'Board Cutting Form'!G251&amp;"-"&amp;'Board Cutting Form'!H251,"")</f>
        <v/>
      </c>
      <c r="M125" s="98" t="str">
        <f t="shared" si="5"/>
        <v/>
      </c>
    </row>
    <row r="126" spans="1:13" x14ac:dyDescent="0.25">
      <c r="A126" s="98" t="str">
        <f t="shared" si="3"/>
        <v/>
      </c>
      <c r="B126" s="98" t="str">
        <f>IF('Board Cutting Form'!B252="","",'Board Cutting Form'!B252)</f>
        <v/>
      </c>
      <c r="C126" s="98" t="str">
        <f>IF('Board Cutting Form'!D252="","",'Board Cutting Form'!D252)</f>
        <v/>
      </c>
      <c r="D126" s="98" t="str">
        <f>IF('Board Cutting Form'!E252="","",'Board Cutting Form'!E252)</f>
        <v/>
      </c>
      <c r="E126" s="98" t="str">
        <f>IF('Board Cutting Form'!F252="","",'Board Cutting Form'!F252)</f>
        <v/>
      </c>
      <c r="F126" s="99" t="str">
        <f>IF(OR('Board Cutting Form'!N252&gt;0,'Board Cutting Form'!M252&gt;0,'Board Cutting Form'!K252&gt;0),"("&amp;'Board Cutting Form'!N$12&amp;"-0"&amp;'Board Cutting Form'!N252&amp;" "&amp;'Board Cutting Form'!M$12&amp;"-0"&amp;'Board Cutting Form'!M252&amp;" "&amp;'Board Cutting Form'!K$12&amp;"-0"&amp;'Board Cutting Form'!K252&amp;")","")</f>
        <v/>
      </c>
      <c r="G126" s="98" t="str">
        <f t="shared" si="4"/>
        <v/>
      </c>
      <c r="H126" s="98" t="str">
        <f>IF('Board Cutting Form'!F252="","",'Board Cutting Form'!C252)</f>
        <v/>
      </c>
      <c r="I126" s="98" t="str">
        <f>IF('Board Cutting Form'!I252&gt;=1,'Board Cutting Form'!G252&amp;"-"&amp;'Board Cutting Form'!H252,"")</f>
        <v/>
      </c>
      <c r="J126" s="100" t="str">
        <f>IF('Board Cutting Form'!I252=2,'Board Cutting Form'!G252&amp;"-"&amp;'Board Cutting Form'!H252,"")</f>
        <v/>
      </c>
      <c r="K126" s="100" t="str">
        <f>IF('Board Cutting Form'!J252&gt;=1,'Board Cutting Form'!G252&amp;"-"&amp;'Board Cutting Form'!H252,"")</f>
        <v/>
      </c>
      <c r="L126" s="100" t="str">
        <f>IF('Board Cutting Form'!J252=2,'Board Cutting Form'!G252&amp;"-"&amp;'Board Cutting Form'!H252,"")</f>
        <v/>
      </c>
      <c r="M126" s="98" t="str">
        <f t="shared" si="5"/>
        <v/>
      </c>
    </row>
    <row r="127" spans="1:13" x14ac:dyDescent="0.25">
      <c r="A127" s="98" t="str">
        <f t="shared" si="3"/>
        <v/>
      </c>
      <c r="B127" s="98" t="str">
        <f>IF('Board Cutting Form'!B253="","",'Board Cutting Form'!B253)</f>
        <v/>
      </c>
      <c r="C127" s="98" t="str">
        <f>IF('Board Cutting Form'!D253="","",'Board Cutting Form'!D253)</f>
        <v/>
      </c>
      <c r="D127" s="98" t="str">
        <f>IF('Board Cutting Form'!E253="","",'Board Cutting Form'!E253)</f>
        <v/>
      </c>
      <c r="E127" s="98" t="str">
        <f>IF('Board Cutting Form'!F253="","",'Board Cutting Form'!F253)</f>
        <v/>
      </c>
      <c r="F127" s="99" t="str">
        <f>IF(OR('Board Cutting Form'!N253&gt;0,'Board Cutting Form'!M253&gt;0,'Board Cutting Form'!K253&gt;0),"("&amp;'Board Cutting Form'!N$12&amp;"-0"&amp;'Board Cutting Form'!N253&amp;" "&amp;'Board Cutting Form'!M$12&amp;"-0"&amp;'Board Cutting Form'!M253&amp;" "&amp;'Board Cutting Form'!K$12&amp;"-0"&amp;'Board Cutting Form'!K253&amp;")","")</f>
        <v/>
      </c>
      <c r="G127" s="98" t="str">
        <f t="shared" si="4"/>
        <v/>
      </c>
      <c r="H127" s="98" t="str">
        <f>IF('Board Cutting Form'!F253="","",'Board Cutting Form'!C253)</f>
        <v/>
      </c>
      <c r="I127" s="98" t="str">
        <f>IF('Board Cutting Form'!I253&gt;=1,'Board Cutting Form'!G253&amp;"-"&amp;'Board Cutting Form'!H253,"")</f>
        <v/>
      </c>
      <c r="J127" s="100" t="str">
        <f>IF('Board Cutting Form'!I253=2,'Board Cutting Form'!G253&amp;"-"&amp;'Board Cutting Form'!H253,"")</f>
        <v/>
      </c>
      <c r="K127" s="100" t="str">
        <f>IF('Board Cutting Form'!J253&gt;=1,'Board Cutting Form'!G253&amp;"-"&amp;'Board Cutting Form'!H253,"")</f>
        <v/>
      </c>
      <c r="L127" s="100" t="str">
        <f>IF('Board Cutting Form'!J253=2,'Board Cutting Form'!G253&amp;"-"&amp;'Board Cutting Form'!H253,"")</f>
        <v/>
      </c>
      <c r="M127" s="98" t="str">
        <f t="shared" si="5"/>
        <v/>
      </c>
    </row>
    <row r="128" spans="1:13" x14ac:dyDescent="0.25">
      <c r="A128" s="98" t="str">
        <f t="shared" si="3"/>
        <v/>
      </c>
      <c r="B128" s="98" t="str">
        <f>IF('Board Cutting Form'!B254="","",'Board Cutting Form'!B254)</f>
        <v/>
      </c>
      <c r="C128" s="98" t="str">
        <f>IF('Board Cutting Form'!D254="","",'Board Cutting Form'!D254)</f>
        <v/>
      </c>
      <c r="D128" s="98" t="str">
        <f>IF('Board Cutting Form'!E254="","",'Board Cutting Form'!E254)</f>
        <v/>
      </c>
      <c r="E128" s="98" t="str">
        <f>IF('Board Cutting Form'!F254="","",'Board Cutting Form'!F254)</f>
        <v/>
      </c>
      <c r="F128" s="99" t="str">
        <f>IF(OR('Board Cutting Form'!N254&gt;0,'Board Cutting Form'!M254&gt;0,'Board Cutting Form'!K254&gt;0),"("&amp;'Board Cutting Form'!N$12&amp;"-0"&amp;'Board Cutting Form'!N254&amp;" "&amp;'Board Cutting Form'!M$12&amp;"-0"&amp;'Board Cutting Form'!M254&amp;" "&amp;'Board Cutting Form'!K$12&amp;"-0"&amp;'Board Cutting Form'!K254&amp;")","")</f>
        <v/>
      </c>
      <c r="G128" s="98" t="str">
        <f t="shared" si="4"/>
        <v/>
      </c>
      <c r="H128" s="98" t="str">
        <f>IF('Board Cutting Form'!F254="","",'Board Cutting Form'!C254)</f>
        <v/>
      </c>
      <c r="I128" s="98" t="str">
        <f>IF('Board Cutting Form'!I254&gt;=1,'Board Cutting Form'!G254&amp;"-"&amp;'Board Cutting Form'!H254,"")</f>
        <v/>
      </c>
      <c r="J128" s="100" t="str">
        <f>IF('Board Cutting Form'!I254=2,'Board Cutting Form'!G254&amp;"-"&amp;'Board Cutting Form'!H254,"")</f>
        <v/>
      </c>
      <c r="K128" s="100" t="str">
        <f>IF('Board Cutting Form'!J254&gt;=1,'Board Cutting Form'!G254&amp;"-"&amp;'Board Cutting Form'!H254,"")</f>
        <v/>
      </c>
      <c r="L128" s="100" t="str">
        <f>IF('Board Cutting Form'!J254=2,'Board Cutting Form'!G254&amp;"-"&amp;'Board Cutting Form'!H254,"")</f>
        <v/>
      </c>
      <c r="M128" s="98" t="str">
        <f t="shared" si="5"/>
        <v/>
      </c>
    </row>
    <row r="129" spans="1:13" x14ac:dyDescent="0.25">
      <c r="A129" s="98" t="str">
        <f t="shared" si="3"/>
        <v/>
      </c>
      <c r="B129" s="98" t="str">
        <f>IF('Board Cutting Form'!B255="","",'Board Cutting Form'!B255)</f>
        <v/>
      </c>
      <c r="C129" s="98" t="str">
        <f>IF('Board Cutting Form'!D255="","",'Board Cutting Form'!D255)</f>
        <v/>
      </c>
      <c r="D129" s="98" t="str">
        <f>IF('Board Cutting Form'!E255="","",'Board Cutting Form'!E255)</f>
        <v/>
      </c>
      <c r="E129" s="98" t="str">
        <f>IF('Board Cutting Form'!F255="","",'Board Cutting Form'!F255)</f>
        <v/>
      </c>
      <c r="F129" s="99" t="str">
        <f>IF(OR('Board Cutting Form'!N255&gt;0,'Board Cutting Form'!M255&gt;0,'Board Cutting Form'!K255&gt;0),"("&amp;'Board Cutting Form'!N$12&amp;"-0"&amp;'Board Cutting Form'!N255&amp;" "&amp;'Board Cutting Form'!M$12&amp;"-0"&amp;'Board Cutting Form'!M255&amp;" "&amp;'Board Cutting Form'!K$12&amp;"-0"&amp;'Board Cutting Form'!K255&amp;")","")</f>
        <v/>
      </c>
      <c r="G129" s="98" t="str">
        <f t="shared" si="4"/>
        <v/>
      </c>
      <c r="H129" s="98" t="str">
        <f>IF('Board Cutting Form'!F255="","",'Board Cutting Form'!C255)</f>
        <v/>
      </c>
      <c r="I129" s="98" t="str">
        <f>IF('Board Cutting Form'!I255&gt;=1,'Board Cutting Form'!G255&amp;"-"&amp;'Board Cutting Form'!H255,"")</f>
        <v/>
      </c>
      <c r="J129" s="100" t="str">
        <f>IF('Board Cutting Form'!I255=2,'Board Cutting Form'!G255&amp;"-"&amp;'Board Cutting Form'!H255,"")</f>
        <v/>
      </c>
      <c r="K129" s="100" t="str">
        <f>IF('Board Cutting Form'!J255&gt;=1,'Board Cutting Form'!G255&amp;"-"&amp;'Board Cutting Form'!H255,"")</f>
        <v/>
      </c>
      <c r="L129" s="100" t="str">
        <f>IF('Board Cutting Form'!J255=2,'Board Cutting Form'!G255&amp;"-"&amp;'Board Cutting Form'!H255,"")</f>
        <v/>
      </c>
      <c r="M129" s="98" t="str">
        <f t="shared" si="5"/>
        <v/>
      </c>
    </row>
    <row r="130" spans="1:13" x14ac:dyDescent="0.25">
      <c r="A130" s="98" t="str">
        <f t="shared" si="3"/>
        <v/>
      </c>
      <c r="B130" s="98" t="str">
        <f>IF('Board Cutting Form'!B256="","",'Board Cutting Form'!B256)</f>
        <v/>
      </c>
      <c r="C130" s="98" t="str">
        <f>IF('Board Cutting Form'!D256="","",'Board Cutting Form'!D256)</f>
        <v/>
      </c>
      <c r="D130" s="98" t="str">
        <f>IF('Board Cutting Form'!E256="","",'Board Cutting Form'!E256)</f>
        <v/>
      </c>
      <c r="E130" s="98" t="str">
        <f>IF('Board Cutting Form'!F256="","",'Board Cutting Form'!F256)</f>
        <v/>
      </c>
      <c r="F130" s="99" t="str">
        <f>IF(OR('Board Cutting Form'!N256&gt;0,'Board Cutting Form'!M256&gt;0,'Board Cutting Form'!K256&gt;0),"("&amp;'Board Cutting Form'!N$12&amp;"-0"&amp;'Board Cutting Form'!N256&amp;" "&amp;'Board Cutting Form'!M$12&amp;"-0"&amp;'Board Cutting Form'!M256&amp;" "&amp;'Board Cutting Form'!K$12&amp;"-0"&amp;'Board Cutting Form'!K256&amp;")","")</f>
        <v/>
      </c>
      <c r="G130" s="98" t="str">
        <f t="shared" si="4"/>
        <v/>
      </c>
      <c r="H130" s="98" t="str">
        <f>IF('Board Cutting Form'!F256="","",'Board Cutting Form'!C256)</f>
        <v/>
      </c>
      <c r="I130" s="98" t="str">
        <f>IF('Board Cutting Form'!I256&gt;=1,'Board Cutting Form'!G256&amp;"-"&amp;'Board Cutting Form'!H256,"")</f>
        <v/>
      </c>
      <c r="J130" s="100" t="str">
        <f>IF('Board Cutting Form'!I256=2,'Board Cutting Form'!G256&amp;"-"&amp;'Board Cutting Form'!H256,"")</f>
        <v/>
      </c>
      <c r="K130" s="100" t="str">
        <f>IF('Board Cutting Form'!J256&gt;=1,'Board Cutting Form'!G256&amp;"-"&amp;'Board Cutting Form'!H256,"")</f>
        <v/>
      </c>
      <c r="L130" s="100" t="str">
        <f>IF('Board Cutting Form'!J256=2,'Board Cutting Form'!G256&amp;"-"&amp;'Board Cutting Form'!H256,"")</f>
        <v/>
      </c>
      <c r="M130" s="98" t="str">
        <f t="shared" si="5"/>
        <v/>
      </c>
    </row>
    <row r="131" spans="1:13" x14ac:dyDescent="0.25">
      <c r="A131" s="98" t="str">
        <f t="shared" ref="A131:A194" si="6">IF(E131="","","Input Panel")</f>
        <v/>
      </c>
      <c r="B131" s="98" t="str">
        <f>IF('Board Cutting Form'!B257="","",'Board Cutting Form'!B257)</f>
        <v/>
      </c>
      <c r="C131" s="98" t="str">
        <f>IF('Board Cutting Form'!D257="","",'Board Cutting Form'!D257)</f>
        <v/>
      </c>
      <c r="D131" s="98" t="str">
        <f>IF('Board Cutting Form'!E257="","",'Board Cutting Form'!E257)</f>
        <v/>
      </c>
      <c r="E131" s="98" t="str">
        <f>IF('Board Cutting Form'!F257="","",'Board Cutting Form'!F257)</f>
        <v/>
      </c>
      <c r="F131" s="99" t="str">
        <f>IF(OR('Board Cutting Form'!N257&gt;0,'Board Cutting Form'!M257&gt;0,'Board Cutting Form'!K257&gt;0),"("&amp;'Board Cutting Form'!N$12&amp;"-0"&amp;'Board Cutting Form'!N257&amp;" "&amp;'Board Cutting Form'!M$12&amp;"-0"&amp;'Board Cutting Form'!M257&amp;" "&amp;'Board Cutting Form'!K$12&amp;"-0"&amp;'Board Cutting Form'!K257&amp;")","")</f>
        <v/>
      </c>
      <c r="G131" s="98" t="str">
        <f t="shared" ref="G131:G194" si="7">IF(E131="","","SameAsSheet")</f>
        <v/>
      </c>
      <c r="H131" s="98" t="str">
        <f>IF('Board Cutting Form'!F257="","",'Board Cutting Form'!C257)</f>
        <v/>
      </c>
      <c r="I131" s="98" t="str">
        <f>IF('Board Cutting Form'!I257&gt;=1,'Board Cutting Form'!G257&amp;"-"&amp;'Board Cutting Form'!H257,"")</f>
        <v/>
      </c>
      <c r="J131" s="100" t="str">
        <f>IF('Board Cutting Form'!I257=2,'Board Cutting Form'!G257&amp;"-"&amp;'Board Cutting Form'!H257,"")</f>
        <v/>
      </c>
      <c r="K131" s="100" t="str">
        <f>IF('Board Cutting Form'!J257&gt;=1,'Board Cutting Form'!G257&amp;"-"&amp;'Board Cutting Form'!H257,"")</f>
        <v/>
      </c>
      <c r="L131" s="100" t="str">
        <f>IF('Board Cutting Form'!J257=2,'Board Cutting Form'!G257&amp;"-"&amp;'Board Cutting Form'!H257,"")</f>
        <v/>
      </c>
      <c r="M131" s="98" t="str">
        <f t="shared" ref="M131:M194" si="8">IF(E131="","","TRUE")</f>
        <v/>
      </c>
    </row>
    <row r="132" spans="1:13" x14ac:dyDescent="0.25">
      <c r="A132" s="98" t="str">
        <f t="shared" si="6"/>
        <v/>
      </c>
      <c r="B132" s="98" t="str">
        <f>IF('Board Cutting Form'!B258="","",'Board Cutting Form'!B258)</f>
        <v/>
      </c>
      <c r="C132" s="98" t="str">
        <f>IF('Board Cutting Form'!D258="","",'Board Cutting Form'!D258)</f>
        <v/>
      </c>
      <c r="D132" s="98" t="str">
        <f>IF('Board Cutting Form'!E258="","",'Board Cutting Form'!E258)</f>
        <v/>
      </c>
      <c r="E132" s="98" t="str">
        <f>IF('Board Cutting Form'!F258="","",'Board Cutting Form'!F258)</f>
        <v/>
      </c>
      <c r="F132" s="99" t="str">
        <f>IF(OR('Board Cutting Form'!N258&gt;0,'Board Cutting Form'!M258&gt;0,'Board Cutting Form'!K258&gt;0),"("&amp;'Board Cutting Form'!N$12&amp;"-0"&amp;'Board Cutting Form'!N258&amp;" "&amp;'Board Cutting Form'!M$12&amp;"-0"&amp;'Board Cutting Form'!M258&amp;" "&amp;'Board Cutting Form'!K$12&amp;"-0"&amp;'Board Cutting Form'!K258&amp;")","")</f>
        <v/>
      </c>
      <c r="G132" s="98" t="str">
        <f t="shared" si="7"/>
        <v/>
      </c>
      <c r="H132" s="98" t="str">
        <f>IF('Board Cutting Form'!F258="","",'Board Cutting Form'!C258)</f>
        <v/>
      </c>
      <c r="I132" s="98" t="str">
        <f>IF('Board Cutting Form'!I258&gt;=1,'Board Cutting Form'!G258&amp;"-"&amp;'Board Cutting Form'!H258,"")</f>
        <v/>
      </c>
      <c r="J132" s="100" t="str">
        <f>IF('Board Cutting Form'!I258=2,'Board Cutting Form'!G258&amp;"-"&amp;'Board Cutting Form'!H258,"")</f>
        <v/>
      </c>
      <c r="K132" s="100" t="str">
        <f>IF('Board Cutting Form'!J258&gt;=1,'Board Cutting Form'!G258&amp;"-"&amp;'Board Cutting Form'!H258,"")</f>
        <v/>
      </c>
      <c r="L132" s="100" t="str">
        <f>IF('Board Cutting Form'!J258=2,'Board Cutting Form'!G258&amp;"-"&amp;'Board Cutting Form'!H258,"")</f>
        <v/>
      </c>
      <c r="M132" s="98" t="str">
        <f t="shared" si="8"/>
        <v/>
      </c>
    </row>
    <row r="133" spans="1:13" x14ac:dyDescent="0.25">
      <c r="A133" s="98" t="str">
        <f t="shared" si="6"/>
        <v/>
      </c>
      <c r="B133" s="98" t="str">
        <f>IF('Board Cutting Form'!B259="","",'Board Cutting Form'!B259)</f>
        <v/>
      </c>
      <c r="C133" s="98" t="str">
        <f>IF('Board Cutting Form'!D259="","",'Board Cutting Form'!D259)</f>
        <v/>
      </c>
      <c r="D133" s="98" t="str">
        <f>IF('Board Cutting Form'!E259="","",'Board Cutting Form'!E259)</f>
        <v/>
      </c>
      <c r="E133" s="98" t="str">
        <f>IF('Board Cutting Form'!F259="","",'Board Cutting Form'!F259)</f>
        <v/>
      </c>
      <c r="F133" s="99" t="str">
        <f>IF(OR('Board Cutting Form'!N259&gt;0,'Board Cutting Form'!M259&gt;0,'Board Cutting Form'!K259&gt;0),"("&amp;'Board Cutting Form'!N$12&amp;"-0"&amp;'Board Cutting Form'!N259&amp;" "&amp;'Board Cutting Form'!M$12&amp;"-0"&amp;'Board Cutting Form'!M259&amp;" "&amp;'Board Cutting Form'!K$12&amp;"-0"&amp;'Board Cutting Form'!K259&amp;")","")</f>
        <v/>
      </c>
      <c r="G133" s="98" t="str">
        <f t="shared" si="7"/>
        <v/>
      </c>
      <c r="H133" s="98" t="str">
        <f>IF('Board Cutting Form'!F259="","",'Board Cutting Form'!C259)</f>
        <v/>
      </c>
      <c r="I133" s="98" t="str">
        <f>IF('Board Cutting Form'!I259&gt;=1,'Board Cutting Form'!G259&amp;"-"&amp;'Board Cutting Form'!H259,"")</f>
        <v/>
      </c>
      <c r="J133" s="100" t="str">
        <f>IF('Board Cutting Form'!I259=2,'Board Cutting Form'!G259&amp;"-"&amp;'Board Cutting Form'!H259,"")</f>
        <v/>
      </c>
      <c r="K133" s="100" t="str">
        <f>IF('Board Cutting Form'!J259&gt;=1,'Board Cutting Form'!G259&amp;"-"&amp;'Board Cutting Form'!H259,"")</f>
        <v/>
      </c>
      <c r="L133" s="100" t="str">
        <f>IF('Board Cutting Form'!J259=2,'Board Cutting Form'!G259&amp;"-"&amp;'Board Cutting Form'!H259,"")</f>
        <v/>
      </c>
      <c r="M133" s="98" t="str">
        <f t="shared" si="8"/>
        <v/>
      </c>
    </row>
    <row r="134" spans="1:13" x14ac:dyDescent="0.25">
      <c r="A134" s="98" t="str">
        <f t="shared" si="6"/>
        <v/>
      </c>
      <c r="B134" s="98" t="str">
        <f>IF('Board Cutting Form'!B260="","",'Board Cutting Form'!B260)</f>
        <v/>
      </c>
      <c r="C134" s="98" t="str">
        <f>IF('Board Cutting Form'!D260="","",'Board Cutting Form'!D260)</f>
        <v/>
      </c>
      <c r="D134" s="98" t="str">
        <f>IF('Board Cutting Form'!E260="","",'Board Cutting Form'!E260)</f>
        <v/>
      </c>
      <c r="E134" s="98" t="str">
        <f>IF('Board Cutting Form'!F260="","",'Board Cutting Form'!F260)</f>
        <v/>
      </c>
      <c r="F134" s="99" t="str">
        <f>IF(OR('Board Cutting Form'!N260&gt;0,'Board Cutting Form'!M260&gt;0,'Board Cutting Form'!K260&gt;0),"("&amp;'Board Cutting Form'!N$12&amp;"-0"&amp;'Board Cutting Form'!N260&amp;" "&amp;'Board Cutting Form'!M$12&amp;"-0"&amp;'Board Cutting Form'!M260&amp;" "&amp;'Board Cutting Form'!K$12&amp;"-0"&amp;'Board Cutting Form'!K260&amp;")","")</f>
        <v/>
      </c>
      <c r="G134" s="98" t="str">
        <f t="shared" si="7"/>
        <v/>
      </c>
      <c r="H134" s="98" t="str">
        <f>IF('Board Cutting Form'!F260="","",'Board Cutting Form'!C260)</f>
        <v/>
      </c>
      <c r="I134" s="98" t="str">
        <f>IF('Board Cutting Form'!I260&gt;=1,'Board Cutting Form'!G260&amp;"-"&amp;'Board Cutting Form'!H260,"")</f>
        <v/>
      </c>
      <c r="J134" s="100" t="str">
        <f>IF('Board Cutting Form'!I260=2,'Board Cutting Form'!G260&amp;"-"&amp;'Board Cutting Form'!H260,"")</f>
        <v/>
      </c>
      <c r="K134" s="100" t="str">
        <f>IF('Board Cutting Form'!J260&gt;=1,'Board Cutting Form'!G260&amp;"-"&amp;'Board Cutting Form'!H260,"")</f>
        <v/>
      </c>
      <c r="L134" s="100" t="str">
        <f>IF('Board Cutting Form'!J260=2,'Board Cutting Form'!G260&amp;"-"&amp;'Board Cutting Form'!H260,"")</f>
        <v/>
      </c>
      <c r="M134" s="98" t="str">
        <f t="shared" si="8"/>
        <v/>
      </c>
    </row>
    <row r="135" spans="1:13" x14ac:dyDescent="0.25">
      <c r="A135" s="98" t="str">
        <f t="shared" si="6"/>
        <v/>
      </c>
      <c r="B135" s="98" t="str">
        <f>IF('Board Cutting Form'!B261="","",'Board Cutting Form'!B261)</f>
        <v/>
      </c>
      <c r="C135" s="98" t="str">
        <f>IF('Board Cutting Form'!D261="","",'Board Cutting Form'!D261)</f>
        <v/>
      </c>
      <c r="D135" s="98" t="str">
        <f>IF('Board Cutting Form'!E261="","",'Board Cutting Form'!E261)</f>
        <v/>
      </c>
      <c r="E135" s="98" t="str">
        <f>IF('Board Cutting Form'!F261="","",'Board Cutting Form'!F261)</f>
        <v/>
      </c>
      <c r="F135" s="99" t="str">
        <f>IF(OR('Board Cutting Form'!N261&gt;0,'Board Cutting Form'!M261&gt;0,'Board Cutting Form'!K261&gt;0),"("&amp;'Board Cutting Form'!N$12&amp;"-0"&amp;'Board Cutting Form'!N261&amp;" "&amp;'Board Cutting Form'!M$12&amp;"-0"&amp;'Board Cutting Form'!M261&amp;" "&amp;'Board Cutting Form'!K$12&amp;"-0"&amp;'Board Cutting Form'!K261&amp;")","")</f>
        <v/>
      </c>
      <c r="G135" s="98" t="str">
        <f t="shared" si="7"/>
        <v/>
      </c>
      <c r="H135" s="98" t="str">
        <f>IF('Board Cutting Form'!F261="","",'Board Cutting Form'!C261)</f>
        <v/>
      </c>
      <c r="I135" s="98" t="str">
        <f>IF('Board Cutting Form'!I261&gt;=1,'Board Cutting Form'!G261&amp;"-"&amp;'Board Cutting Form'!H261,"")</f>
        <v/>
      </c>
      <c r="J135" s="100" t="str">
        <f>IF('Board Cutting Form'!I261=2,'Board Cutting Form'!G261&amp;"-"&amp;'Board Cutting Form'!H261,"")</f>
        <v/>
      </c>
      <c r="K135" s="100" t="str">
        <f>IF('Board Cutting Form'!J261&gt;=1,'Board Cutting Form'!G261&amp;"-"&amp;'Board Cutting Form'!H261,"")</f>
        <v/>
      </c>
      <c r="L135" s="100" t="str">
        <f>IF('Board Cutting Form'!J261=2,'Board Cutting Form'!G261&amp;"-"&amp;'Board Cutting Form'!H261,"")</f>
        <v/>
      </c>
      <c r="M135" s="98" t="str">
        <f t="shared" si="8"/>
        <v/>
      </c>
    </row>
    <row r="136" spans="1:13" x14ac:dyDescent="0.25">
      <c r="A136" s="98" t="str">
        <f t="shared" si="6"/>
        <v/>
      </c>
      <c r="B136" s="98" t="str">
        <f>IF('Board Cutting Form'!B262="","",'Board Cutting Form'!B262)</f>
        <v/>
      </c>
      <c r="C136" s="98" t="str">
        <f>IF('Board Cutting Form'!D262="","",'Board Cutting Form'!D262)</f>
        <v/>
      </c>
      <c r="D136" s="98" t="str">
        <f>IF('Board Cutting Form'!E262="","",'Board Cutting Form'!E262)</f>
        <v/>
      </c>
      <c r="E136" s="98" t="str">
        <f>IF('Board Cutting Form'!F262="","",'Board Cutting Form'!F262)</f>
        <v/>
      </c>
      <c r="F136" s="99" t="str">
        <f>IF(OR('Board Cutting Form'!N262&gt;0,'Board Cutting Form'!M262&gt;0,'Board Cutting Form'!K262&gt;0),"("&amp;'Board Cutting Form'!N$12&amp;"-0"&amp;'Board Cutting Form'!N262&amp;" "&amp;'Board Cutting Form'!M$12&amp;"-0"&amp;'Board Cutting Form'!M262&amp;" "&amp;'Board Cutting Form'!K$12&amp;"-0"&amp;'Board Cutting Form'!K262&amp;")","")</f>
        <v/>
      </c>
      <c r="G136" s="98" t="str">
        <f t="shared" si="7"/>
        <v/>
      </c>
      <c r="H136" s="98" t="str">
        <f>IF('Board Cutting Form'!F262="","",'Board Cutting Form'!C262)</f>
        <v/>
      </c>
      <c r="I136" s="98" t="str">
        <f>IF('Board Cutting Form'!I262&gt;=1,'Board Cutting Form'!G262&amp;"-"&amp;'Board Cutting Form'!H262,"")</f>
        <v/>
      </c>
      <c r="J136" s="100" t="str">
        <f>IF('Board Cutting Form'!I262=2,'Board Cutting Form'!G262&amp;"-"&amp;'Board Cutting Form'!H262,"")</f>
        <v/>
      </c>
      <c r="K136" s="100" t="str">
        <f>IF('Board Cutting Form'!J262&gt;=1,'Board Cutting Form'!G262&amp;"-"&amp;'Board Cutting Form'!H262,"")</f>
        <v/>
      </c>
      <c r="L136" s="100" t="str">
        <f>IF('Board Cutting Form'!J262=2,'Board Cutting Form'!G262&amp;"-"&amp;'Board Cutting Form'!H262,"")</f>
        <v/>
      </c>
      <c r="M136" s="98" t="str">
        <f t="shared" si="8"/>
        <v/>
      </c>
    </row>
    <row r="137" spans="1:13" x14ac:dyDescent="0.25">
      <c r="A137" s="98" t="str">
        <f t="shared" si="6"/>
        <v/>
      </c>
      <c r="B137" s="98" t="str">
        <f>IF('Board Cutting Form'!B263="","",'Board Cutting Form'!B263)</f>
        <v/>
      </c>
      <c r="C137" s="98" t="str">
        <f>IF('Board Cutting Form'!D263="","",'Board Cutting Form'!D263)</f>
        <v/>
      </c>
      <c r="D137" s="98" t="str">
        <f>IF('Board Cutting Form'!E263="","",'Board Cutting Form'!E263)</f>
        <v/>
      </c>
      <c r="E137" s="98" t="str">
        <f>IF('Board Cutting Form'!F263="","",'Board Cutting Form'!F263)</f>
        <v/>
      </c>
      <c r="F137" s="99" t="str">
        <f>IF(OR('Board Cutting Form'!N263&gt;0,'Board Cutting Form'!M263&gt;0,'Board Cutting Form'!K263&gt;0),"("&amp;'Board Cutting Form'!N$12&amp;"-0"&amp;'Board Cutting Form'!N263&amp;" "&amp;'Board Cutting Form'!M$12&amp;"-0"&amp;'Board Cutting Form'!M263&amp;" "&amp;'Board Cutting Form'!K$12&amp;"-0"&amp;'Board Cutting Form'!K263&amp;")","")</f>
        <v/>
      </c>
      <c r="G137" s="98" t="str">
        <f t="shared" si="7"/>
        <v/>
      </c>
      <c r="H137" s="98" t="str">
        <f>IF('Board Cutting Form'!F263="","",'Board Cutting Form'!C263)</f>
        <v/>
      </c>
      <c r="I137" s="98" t="str">
        <f>IF('Board Cutting Form'!I263&gt;=1,'Board Cutting Form'!G263&amp;"-"&amp;'Board Cutting Form'!H263,"")</f>
        <v/>
      </c>
      <c r="J137" s="100" t="str">
        <f>IF('Board Cutting Form'!I263=2,'Board Cutting Form'!G263&amp;"-"&amp;'Board Cutting Form'!H263,"")</f>
        <v/>
      </c>
      <c r="K137" s="100" t="str">
        <f>IF('Board Cutting Form'!J263&gt;=1,'Board Cutting Form'!G263&amp;"-"&amp;'Board Cutting Form'!H263,"")</f>
        <v/>
      </c>
      <c r="L137" s="100" t="str">
        <f>IF('Board Cutting Form'!J263=2,'Board Cutting Form'!G263&amp;"-"&amp;'Board Cutting Form'!H263,"")</f>
        <v/>
      </c>
      <c r="M137" s="98" t="str">
        <f t="shared" si="8"/>
        <v/>
      </c>
    </row>
    <row r="138" spans="1:13" x14ac:dyDescent="0.25">
      <c r="A138" s="98" t="str">
        <f t="shared" si="6"/>
        <v/>
      </c>
      <c r="B138" s="98" t="str">
        <f>IF('Board Cutting Form'!B264="","",'Board Cutting Form'!B264)</f>
        <v/>
      </c>
      <c r="C138" s="98" t="str">
        <f>IF('Board Cutting Form'!D264="","",'Board Cutting Form'!D264)</f>
        <v/>
      </c>
      <c r="D138" s="98" t="str">
        <f>IF('Board Cutting Form'!E264="","",'Board Cutting Form'!E264)</f>
        <v/>
      </c>
      <c r="E138" s="98" t="str">
        <f>IF('Board Cutting Form'!F264="","",'Board Cutting Form'!F264)</f>
        <v/>
      </c>
      <c r="F138" s="99" t="str">
        <f>IF(OR('Board Cutting Form'!N264&gt;0,'Board Cutting Form'!M264&gt;0,'Board Cutting Form'!K264&gt;0),"("&amp;'Board Cutting Form'!N$12&amp;"-0"&amp;'Board Cutting Form'!N264&amp;" "&amp;'Board Cutting Form'!M$12&amp;"-0"&amp;'Board Cutting Form'!M264&amp;" "&amp;'Board Cutting Form'!K$12&amp;"-0"&amp;'Board Cutting Form'!K264&amp;")","")</f>
        <v/>
      </c>
      <c r="G138" s="98" t="str">
        <f t="shared" si="7"/>
        <v/>
      </c>
      <c r="H138" s="98" t="str">
        <f>IF('Board Cutting Form'!F264="","",'Board Cutting Form'!C264)</f>
        <v/>
      </c>
      <c r="I138" s="98" t="str">
        <f>IF('Board Cutting Form'!I264&gt;=1,'Board Cutting Form'!G264&amp;"-"&amp;'Board Cutting Form'!H264,"")</f>
        <v/>
      </c>
      <c r="J138" s="100" t="str">
        <f>IF('Board Cutting Form'!I264=2,'Board Cutting Form'!G264&amp;"-"&amp;'Board Cutting Form'!H264,"")</f>
        <v/>
      </c>
      <c r="K138" s="100" t="str">
        <f>IF('Board Cutting Form'!J264&gt;=1,'Board Cutting Form'!G264&amp;"-"&amp;'Board Cutting Form'!H264,"")</f>
        <v/>
      </c>
      <c r="L138" s="100" t="str">
        <f>IF('Board Cutting Form'!J264=2,'Board Cutting Form'!G264&amp;"-"&amp;'Board Cutting Form'!H264,"")</f>
        <v/>
      </c>
      <c r="M138" s="98" t="str">
        <f t="shared" si="8"/>
        <v/>
      </c>
    </row>
    <row r="139" spans="1:13" x14ac:dyDescent="0.25">
      <c r="A139" s="98" t="str">
        <f t="shared" si="6"/>
        <v/>
      </c>
      <c r="B139" s="98" t="str">
        <f>IF('Board Cutting Form'!B265="","",'Board Cutting Form'!B265)</f>
        <v/>
      </c>
      <c r="C139" s="98" t="str">
        <f>IF('Board Cutting Form'!D265="","",'Board Cutting Form'!D265)</f>
        <v/>
      </c>
      <c r="D139" s="98" t="str">
        <f>IF('Board Cutting Form'!E265="","",'Board Cutting Form'!E265)</f>
        <v/>
      </c>
      <c r="E139" s="98" t="str">
        <f>IF('Board Cutting Form'!F265="","",'Board Cutting Form'!F265)</f>
        <v/>
      </c>
      <c r="F139" s="99" t="str">
        <f>IF(OR('Board Cutting Form'!N265&gt;0,'Board Cutting Form'!M265&gt;0,'Board Cutting Form'!K265&gt;0),"("&amp;'Board Cutting Form'!N$12&amp;"-0"&amp;'Board Cutting Form'!N265&amp;" "&amp;'Board Cutting Form'!M$12&amp;"-0"&amp;'Board Cutting Form'!M265&amp;" "&amp;'Board Cutting Form'!K$12&amp;"-0"&amp;'Board Cutting Form'!K265&amp;")","")</f>
        <v/>
      </c>
      <c r="G139" s="98" t="str">
        <f t="shared" si="7"/>
        <v/>
      </c>
      <c r="H139" s="98" t="str">
        <f>IF('Board Cutting Form'!F265="","",'Board Cutting Form'!C265)</f>
        <v/>
      </c>
      <c r="I139" s="98" t="str">
        <f>IF('Board Cutting Form'!I265&gt;=1,'Board Cutting Form'!G265&amp;"-"&amp;'Board Cutting Form'!H265,"")</f>
        <v/>
      </c>
      <c r="J139" s="100" t="str">
        <f>IF('Board Cutting Form'!I265=2,'Board Cutting Form'!G265&amp;"-"&amp;'Board Cutting Form'!H265,"")</f>
        <v/>
      </c>
      <c r="K139" s="100" t="str">
        <f>IF('Board Cutting Form'!J265&gt;=1,'Board Cutting Form'!G265&amp;"-"&amp;'Board Cutting Form'!H265,"")</f>
        <v/>
      </c>
      <c r="L139" s="100" t="str">
        <f>IF('Board Cutting Form'!J265=2,'Board Cutting Form'!G265&amp;"-"&amp;'Board Cutting Form'!H265,"")</f>
        <v/>
      </c>
      <c r="M139" s="98" t="str">
        <f t="shared" si="8"/>
        <v/>
      </c>
    </row>
    <row r="140" spans="1:13" x14ac:dyDescent="0.25">
      <c r="A140" s="98" t="str">
        <f t="shared" si="6"/>
        <v/>
      </c>
      <c r="B140" s="98" t="str">
        <f>IF('Board Cutting Form'!B266="","",'Board Cutting Form'!B266)</f>
        <v/>
      </c>
      <c r="C140" s="98" t="str">
        <f>IF('Board Cutting Form'!D266="","",'Board Cutting Form'!D266)</f>
        <v/>
      </c>
      <c r="D140" s="98" t="str">
        <f>IF('Board Cutting Form'!E266="","",'Board Cutting Form'!E266)</f>
        <v/>
      </c>
      <c r="E140" s="98" t="str">
        <f>IF('Board Cutting Form'!F266="","",'Board Cutting Form'!F266)</f>
        <v/>
      </c>
      <c r="F140" s="99" t="str">
        <f>IF(OR('Board Cutting Form'!N266&gt;0,'Board Cutting Form'!M266&gt;0,'Board Cutting Form'!K266&gt;0),"("&amp;'Board Cutting Form'!N$12&amp;"-0"&amp;'Board Cutting Form'!N266&amp;" "&amp;'Board Cutting Form'!M$12&amp;"-0"&amp;'Board Cutting Form'!M266&amp;" "&amp;'Board Cutting Form'!K$12&amp;"-0"&amp;'Board Cutting Form'!K266&amp;")","")</f>
        <v/>
      </c>
      <c r="G140" s="98" t="str">
        <f t="shared" si="7"/>
        <v/>
      </c>
      <c r="H140" s="98" t="str">
        <f>IF('Board Cutting Form'!F266="","",'Board Cutting Form'!C266)</f>
        <v/>
      </c>
      <c r="I140" s="98" t="str">
        <f>IF('Board Cutting Form'!I266&gt;=1,'Board Cutting Form'!G266&amp;"-"&amp;'Board Cutting Form'!H266,"")</f>
        <v/>
      </c>
      <c r="J140" s="100" t="str">
        <f>IF('Board Cutting Form'!I266=2,'Board Cutting Form'!G266&amp;"-"&amp;'Board Cutting Form'!H266,"")</f>
        <v/>
      </c>
      <c r="K140" s="100" t="str">
        <f>IF('Board Cutting Form'!J266&gt;=1,'Board Cutting Form'!G266&amp;"-"&amp;'Board Cutting Form'!H266,"")</f>
        <v/>
      </c>
      <c r="L140" s="100" t="str">
        <f>IF('Board Cutting Form'!J266=2,'Board Cutting Form'!G266&amp;"-"&amp;'Board Cutting Form'!H266,"")</f>
        <v/>
      </c>
      <c r="M140" s="98" t="str">
        <f t="shared" si="8"/>
        <v/>
      </c>
    </row>
    <row r="141" spans="1:13" x14ac:dyDescent="0.25">
      <c r="A141" s="98" t="str">
        <f t="shared" si="6"/>
        <v/>
      </c>
      <c r="B141" s="98" t="str">
        <f>IF('Board Cutting Form'!B267="","",'Board Cutting Form'!B267)</f>
        <v/>
      </c>
      <c r="C141" s="98" t="str">
        <f>IF('Board Cutting Form'!D267="","",'Board Cutting Form'!D267)</f>
        <v/>
      </c>
      <c r="D141" s="98" t="str">
        <f>IF('Board Cutting Form'!E267="","",'Board Cutting Form'!E267)</f>
        <v/>
      </c>
      <c r="E141" s="98" t="str">
        <f>IF('Board Cutting Form'!F267="","",'Board Cutting Form'!F267)</f>
        <v/>
      </c>
      <c r="F141" s="99" t="str">
        <f>IF(OR('Board Cutting Form'!N267&gt;0,'Board Cutting Form'!M267&gt;0,'Board Cutting Form'!K267&gt;0),"("&amp;'Board Cutting Form'!N$12&amp;"-0"&amp;'Board Cutting Form'!N267&amp;" "&amp;'Board Cutting Form'!M$12&amp;"-0"&amp;'Board Cutting Form'!M267&amp;" "&amp;'Board Cutting Form'!K$12&amp;"-0"&amp;'Board Cutting Form'!K267&amp;")","")</f>
        <v/>
      </c>
      <c r="G141" s="98" t="str">
        <f t="shared" si="7"/>
        <v/>
      </c>
      <c r="H141" s="98" t="str">
        <f>IF('Board Cutting Form'!F267="","",'Board Cutting Form'!C267)</f>
        <v/>
      </c>
      <c r="I141" s="98" t="str">
        <f>IF('Board Cutting Form'!I267&gt;=1,'Board Cutting Form'!G267&amp;"-"&amp;'Board Cutting Form'!H267,"")</f>
        <v/>
      </c>
      <c r="J141" s="100" t="str">
        <f>IF('Board Cutting Form'!I267=2,'Board Cutting Form'!G267&amp;"-"&amp;'Board Cutting Form'!H267,"")</f>
        <v/>
      </c>
      <c r="K141" s="100" t="str">
        <f>IF('Board Cutting Form'!J267&gt;=1,'Board Cutting Form'!G267&amp;"-"&amp;'Board Cutting Form'!H267,"")</f>
        <v/>
      </c>
      <c r="L141" s="100" t="str">
        <f>IF('Board Cutting Form'!J267=2,'Board Cutting Form'!G267&amp;"-"&amp;'Board Cutting Form'!H267,"")</f>
        <v/>
      </c>
      <c r="M141" s="98" t="str">
        <f t="shared" si="8"/>
        <v/>
      </c>
    </row>
    <row r="142" spans="1:13" x14ac:dyDescent="0.25">
      <c r="A142" s="98" t="str">
        <f t="shared" si="6"/>
        <v/>
      </c>
      <c r="B142" s="98" t="str">
        <f>IF('Board Cutting Form'!B268="","",'Board Cutting Form'!B268)</f>
        <v/>
      </c>
      <c r="C142" s="98" t="str">
        <f>IF('Board Cutting Form'!D268="","",'Board Cutting Form'!D268)</f>
        <v/>
      </c>
      <c r="D142" s="98" t="str">
        <f>IF('Board Cutting Form'!E268="","",'Board Cutting Form'!E268)</f>
        <v/>
      </c>
      <c r="E142" s="98" t="str">
        <f>IF('Board Cutting Form'!F268="","",'Board Cutting Form'!F268)</f>
        <v/>
      </c>
      <c r="F142" s="99" t="str">
        <f>IF(OR('Board Cutting Form'!N268&gt;0,'Board Cutting Form'!M268&gt;0,'Board Cutting Form'!K268&gt;0),"("&amp;'Board Cutting Form'!N$12&amp;"-0"&amp;'Board Cutting Form'!N268&amp;" "&amp;'Board Cutting Form'!M$12&amp;"-0"&amp;'Board Cutting Form'!M268&amp;" "&amp;'Board Cutting Form'!K$12&amp;"-0"&amp;'Board Cutting Form'!K268&amp;")","")</f>
        <v/>
      </c>
      <c r="G142" s="98" t="str">
        <f t="shared" si="7"/>
        <v/>
      </c>
      <c r="H142" s="98" t="str">
        <f>IF('Board Cutting Form'!F268="","",'Board Cutting Form'!C268)</f>
        <v/>
      </c>
      <c r="I142" s="98" t="str">
        <f>IF('Board Cutting Form'!I268&gt;=1,'Board Cutting Form'!G268&amp;"-"&amp;'Board Cutting Form'!H268,"")</f>
        <v/>
      </c>
      <c r="J142" s="100" t="str">
        <f>IF('Board Cutting Form'!I268=2,'Board Cutting Form'!G268&amp;"-"&amp;'Board Cutting Form'!H268,"")</f>
        <v/>
      </c>
      <c r="K142" s="100" t="str">
        <f>IF('Board Cutting Form'!J268&gt;=1,'Board Cutting Form'!G268&amp;"-"&amp;'Board Cutting Form'!H268,"")</f>
        <v/>
      </c>
      <c r="L142" s="100" t="str">
        <f>IF('Board Cutting Form'!J268=2,'Board Cutting Form'!G268&amp;"-"&amp;'Board Cutting Form'!H268,"")</f>
        <v/>
      </c>
      <c r="M142" s="98" t="str">
        <f t="shared" si="8"/>
        <v/>
      </c>
    </row>
    <row r="143" spans="1:13" x14ac:dyDescent="0.25">
      <c r="A143" s="98" t="str">
        <f t="shared" si="6"/>
        <v/>
      </c>
      <c r="B143" s="98" t="str">
        <f>IF('Board Cutting Form'!B269="","",'Board Cutting Form'!B269)</f>
        <v/>
      </c>
      <c r="C143" s="98" t="str">
        <f>IF('Board Cutting Form'!D269="","",'Board Cutting Form'!D269)</f>
        <v/>
      </c>
      <c r="D143" s="98" t="str">
        <f>IF('Board Cutting Form'!E269="","",'Board Cutting Form'!E269)</f>
        <v/>
      </c>
      <c r="E143" s="98" t="str">
        <f>IF('Board Cutting Form'!F269="","",'Board Cutting Form'!F269)</f>
        <v/>
      </c>
      <c r="F143" s="99" t="str">
        <f>IF(OR('Board Cutting Form'!N269&gt;0,'Board Cutting Form'!M269&gt;0,'Board Cutting Form'!K269&gt;0),"("&amp;'Board Cutting Form'!N$12&amp;"-0"&amp;'Board Cutting Form'!N269&amp;" "&amp;'Board Cutting Form'!M$12&amp;"-0"&amp;'Board Cutting Form'!M269&amp;" "&amp;'Board Cutting Form'!K$12&amp;"-0"&amp;'Board Cutting Form'!K269&amp;")","")</f>
        <v/>
      </c>
      <c r="G143" s="98" t="str">
        <f t="shared" si="7"/>
        <v/>
      </c>
      <c r="H143" s="98" t="str">
        <f>IF('Board Cutting Form'!F269="","",'Board Cutting Form'!C269)</f>
        <v/>
      </c>
      <c r="I143" s="98" t="str">
        <f>IF('Board Cutting Form'!I269&gt;=1,'Board Cutting Form'!G269&amp;"-"&amp;'Board Cutting Form'!H269,"")</f>
        <v/>
      </c>
      <c r="J143" s="100" t="str">
        <f>IF('Board Cutting Form'!I269=2,'Board Cutting Form'!G269&amp;"-"&amp;'Board Cutting Form'!H269,"")</f>
        <v/>
      </c>
      <c r="K143" s="100" t="str">
        <f>IF('Board Cutting Form'!J269&gt;=1,'Board Cutting Form'!G269&amp;"-"&amp;'Board Cutting Form'!H269,"")</f>
        <v/>
      </c>
      <c r="L143" s="100" t="str">
        <f>IF('Board Cutting Form'!J269=2,'Board Cutting Form'!G269&amp;"-"&amp;'Board Cutting Form'!H269,"")</f>
        <v/>
      </c>
      <c r="M143" s="98" t="str">
        <f t="shared" si="8"/>
        <v/>
      </c>
    </row>
    <row r="144" spans="1:13" x14ac:dyDescent="0.25">
      <c r="A144" s="98" t="str">
        <f t="shared" si="6"/>
        <v/>
      </c>
      <c r="B144" s="98" t="str">
        <f>IF('Board Cutting Form'!B270="","",'Board Cutting Form'!B270)</f>
        <v/>
      </c>
      <c r="C144" s="98" t="str">
        <f>IF('Board Cutting Form'!D270="","",'Board Cutting Form'!D270)</f>
        <v/>
      </c>
      <c r="D144" s="98" t="str">
        <f>IF('Board Cutting Form'!E270="","",'Board Cutting Form'!E270)</f>
        <v/>
      </c>
      <c r="E144" s="98" t="str">
        <f>IF('Board Cutting Form'!F270="","",'Board Cutting Form'!F270)</f>
        <v/>
      </c>
      <c r="F144" s="99" t="str">
        <f>IF(OR('Board Cutting Form'!N270&gt;0,'Board Cutting Form'!M270&gt;0,'Board Cutting Form'!K270&gt;0),"("&amp;'Board Cutting Form'!N$12&amp;"-0"&amp;'Board Cutting Form'!N270&amp;" "&amp;'Board Cutting Form'!M$12&amp;"-0"&amp;'Board Cutting Form'!M270&amp;" "&amp;'Board Cutting Form'!K$12&amp;"-0"&amp;'Board Cutting Form'!K270&amp;")","")</f>
        <v/>
      </c>
      <c r="G144" s="98" t="str">
        <f t="shared" si="7"/>
        <v/>
      </c>
      <c r="H144" s="98" t="str">
        <f>IF('Board Cutting Form'!F270="","",'Board Cutting Form'!C270)</f>
        <v/>
      </c>
      <c r="I144" s="98" t="str">
        <f>IF('Board Cutting Form'!I270&gt;=1,'Board Cutting Form'!G270&amp;"-"&amp;'Board Cutting Form'!H270,"")</f>
        <v/>
      </c>
      <c r="J144" s="100" t="str">
        <f>IF('Board Cutting Form'!I270=2,'Board Cutting Form'!G270&amp;"-"&amp;'Board Cutting Form'!H270,"")</f>
        <v/>
      </c>
      <c r="K144" s="100" t="str">
        <f>IF('Board Cutting Form'!J270&gt;=1,'Board Cutting Form'!G270&amp;"-"&amp;'Board Cutting Form'!H270,"")</f>
        <v/>
      </c>
      <c r="L144" s="100" t="str">
        <f>IF('Board Cutting Form'!J270=2,'Board Cutting Form'!G270&amp;"-"&amp;'Board Cutting Form'!H270,"")</f>
        <v/>
      </c>
      <c r="M144" s="98" t="str">
        <f t="shared" si="8"/>
        <v/>
      </c>
    </row>
    <row r="145" spans="1:13" x14ac:dyDescent="0.25">
      <c r="A145" s="98" t="str">
        <f t="shared" si="6"/>
        <v/>
      </c>
      <c r="B145" s="98" t="str">
        <f>IF('Board Cutting Form'!B271="","",'Board Cutting Form'!B271)</f>
        <v/>
      </c>
      <c r="C145" s="98" t="str">
        <f>IF('Board Cutting Form'!D271="","",'Board Cutting Form'!D271)</f>
        <v/>
      </c>
      <c r="D145" s="98" t="str">
        <f>IF('Board Cutting Form'!E271="","",'Board Cutting Form'!E271)</f>
        <v/>
      </c>
      <c r="E145" s="98" t="str">
        <f>IF('Board Cutting Form'!F271="","",'Board Cutting Form'!F271)</f>
        <v/>
      </c>
      <c r="F145" s="99" t="str">
        <f>IF(OR('Board Cutting Form'!N271&gt;0,'Board Cutting Form'!M271&gt;0,'Board Cutting Form'!K271&gt;0),"("&amp;'Board Cutting Form'!N$12&amp;"-0"&amp;'Board Cutting Form'!N271&amp;" "&amp;'Board Cutting Form'!M$12&amp;"-0"&amp;'Board Cutting Form'!M271&amp;" "&amp;'Board Cutting Form'!K$12&amp;"-0"&amp;'Board Cutting Form'!K271&amp;")","")</f>
        <v/>
      </c>
      <c r="G145" s="98" t="str">
        <f t="shared" si="7"/>
        <v/>
      </c>
      <c r="H145" s="98" t="str">
        <f>IF('Board Cutting Form'!F271="","",'Board Cutting Form'!C271)</f>
        <v/>
      </c>
      <c r="I145" s="98" t="str">
        <f>IF('Board Cutting Form'!I271&gt;=1,'Board Cutting Form'!G271&amp;"-"&amp;'Board Cutting Form'!H271,"")</f>
        <v/>
      </c>
      <c r="J145" s="100" t="str">
        <f>IF('Board Cutting Form'!I271=2,'Board Cutting Form'!G271&amp;"-"&amp;'Board Cutting Form'!H271,"")</f>
        <v/>
      </c>
      <c r="K145" s="100" t="str">
        <f>IF('Board Cutting Form'!J271&gt;=1,'Board Cutting Form'!G271&amp;"-"&amp;'Board Cutting Form'!H271,"")</f>
        <v/>
      </c>
      <c r="L145" s="100" t="str">
        <f>IF('Board Cutting Form'!J271=2,'Board Cutting Form'!G271&amp;"-"&amp;'Board Cutting Form'!H271,"")</f>
        <v/>
      </c>
      <c r="M145" s="98" t="str">
        <f t="shared" si="8"/>
        <v/>
      </c>
    </row>
    <row r="146" spans="1:13" x14ac:dyDescent="0.25">
      <c r="A146" s="98" t="str">
        <f t="shared" si="6"/>
        <v/>
      </c>
      <c r="B146" s="98" t="str">
        <f>IF('Board Cutting Form'!B272="","",'Board Cutting Form'!B272)</f>
        <v/>
      </c>
      <c r="C146" s="98" t="str">
        <f>IF('Board Cutting Form'!D272="","",'Board Cutting Form'!D272)</f>
        <v/>
      </c>
      <c r="D146" s="98" t="str">
        <f>IF('Board Cutting Form'!E272="","",'Board Cutting Form'!E272)</f>
        <v/>
      </c>
      <c r="E146" s="98" t="str">
        <f>IF('Board Cutting Form'!F272="","",'Board Cutting Form'!F272)</f>
        <v/>
      </c>
      <c r="F146" s="99" t="str">
        <f>IF(OR('Board Cutting Form'!N272&gt;0,'Board Cutting Form'!M272&gt;0,'Board Cutting Form'!K272&gt;0),"("&amp;'Board Cutting Form'!N$12&amp;"-0"&amp;'Board Cutting Form'!N272&amp;" "&amp;'Board Cutting Form'!M$12&amp;"-0"&amp;'Board Cutting Form'!M272&amp;" "&amp;'Board Cutting Form'!K$12&amp;"-0"&amp;'Board Cutting Form'!K272&amp;")","")</f>
        <v/>
      </c>
      <c r="G146" s="98" t="str">
        <f t="shared" si="7"/>
        <v/>
      </c>
      <c r="H146" s="98" t="str">
        <f>IF('Board Cutting Form'!F272="","",'Board Cutting Form'!C272)</f>
        <v/>
      </c>
      <c r="I146" s="98" t="str">
        <f>IF('Board Cutting Form'!I272&gt;=1,'Board Cutting Form'!G272&amp;"-"&amp;'Board Cutting Form'!H272,"")</f>
        <v/>
      </c>
      <c r="J146" s="100" t="str">
        <f>IF('Board Cutting Form'!I272=2,'Board Cutting Form'!G272&amp;"-"&amp;'Board Cutting Form'!H272,"")</f>
        <v/>
      </c>
      <c r="K146" s="100" t="str">
        <f>IF('Board Cutting Form'!J272&gt;=1,'Board Cutting Form'!G272&amp;"-"&amp;'Board Cutting Form'!H272,"")</f>
        <v/>
      </c>
      <c r="L146" s="100" t="str">
        <f>IF('Board Cutting Form'!J272=2,'Board Cutting Form'!G272&amp;"-"&amp;'Board Cutting Form'!H272,"")</f>
        <v/>
      </c>
      <c r="M146" s="98" t="str">
        <f t="shared" si="8"/>
        <v/>
      </c>
    </row>
    <row r="147" spans="1:13" x14ac:dyDescent="0.25">
      <c r="A147" s="98" t="str">
        <f t="shared" si="6"/>
        <v/>
      </c>
      <c r="B147" s="98" t="str">
        <f>IF('Board Cutting Form'!B273="","",'Board Cutting Form'!B273)</f>
        <v/>
      </c>
      <c r="C147" s="98" t="str">
        <f>IF('Board Cutting Form'!D273="","",'Board Cutting Form'!D273)</f>
        <v/>
      </c>
      <c r="D147" s="98" t="str">
        <f>IF('Board Cutting Form'!E273="","",'Board Cutting Form'!E273)</f>
        <v/>
      </c>
      <c r="E147" s="98" t="str">
        <f>IF('Board Cutting Form'!F273="","",'Board Cutting Form'!F273)</f>
        <v/>
      </c>
      <c r="F147" s="99" t="str">
        <f>IF(OR('Board Cutting Form'!N273&gt;0,'Board Cutting Form'!M273&gt;0,'Board Cutting Form'!K273&gt;0),"("&amp;'Board Cutting Form'!N$12&amp;"-0"&amp;'Board Cutting Form'!N273&amp;" "&amp;'Board Cutting Form'!M$12&amp;"-0"&amp;'Board Cutting Form'!M273&amp;" "&amp;'Board Cutting Form'!K$12&amp;"-0"&amp;'Board Cutting Form'!K273&amp;")","")</f>
        <v/>
      </c>
      <c r="G147" s="98" t="str">
        <f t="shared" si="7"/>
        <v/>
      </c>
      <c r="H147" s="98" t="str">
        <f>IF('Board Cutting Form'!F273="","",'Board Cutting Form'!C273)</f>
        <v/>
      </c>
      <c r="I147" s="98" t="str">
        <f>IF('Board Cutting Form'!I273&gt;=1,'Board Cutting Form'!G273&amp;"-"&amp;'Board Cutting Form'!H273,"")</f>
        <v/>
      </c>
      <c r="J147" s="100" t="str">
        <f>IF('Board Cutting Form'!I273=2,'Board Cutting Form'!G273&amp;"-"&amp;'Board Cutting Form'!H273,"")</f>
        <v/>
      </c>
      <c r="K147" s="100" t="str">
        <f>IF('Board Cutting Form'!J273&gt;=1,'Board Cutting Form'!G273&amp;"-"&amp;'Board Cutting Form'!H273,"")</f>
        <v/>
      </c>
      <c r="L147" s="100" t="str">
        <f>IF('Board Cutting Form'!J273=2,'Board Cutting Form'!G273&amp;"-"&amp;'Board Cutting Form'!H273,"")</f>
        <v/>
      </c>
      <c r="M147" s="98" t="str">
        <f t="shared" si="8"/>
        <v/>
      </c>
    </row>
    <row r="148" spans="1:13" x14ac:dyDescent="0.25">
      <c r="A148" s="98" t="str">
        <f t="shared" si="6"/>
        <v/>
      </c>
      <c r="B148" s="98" t="str">
        <f>IF('Board Cutting Form'!B274="","",'Board Cutting Form'!B274)</f>
        <v/>
      </c>
      <c r="C148" s="98" t="str">
        <f>IF('Board Cutting Form'!D274="","",'Board Cutting Form'!D274)</f>
        <v/>
      </c>
      <c r="D148" s="98" t="str">
        <f>IF('Board Cutting Form'!E274="","",'Board Cutting Form'!E274)</f>
        <v/>
      </c>
      <c r="E148" s="98" t="str">
        <f>IF('Board Cutting Form'!F274="","",'Board Cutting Form'!F274)</f>
        <v/>
      </c>
      <c r="F148" s="99" t="str">
        <f>IF(OR('Board Cutting Form'!N274&gt;0,'Board Cutting Form'!M274&gt;0,'Board Cutting Form'!K274&gt;0),"("&amp;'Board Cutting Form'!N$12&amp;"-0"&amp;'Board Cutting Form'!N274&amp;" "&amp;'Board Cutting Form'!M$12&amp;"-0"&amp;'Board Cutting Form'!M274&amp;" "&amp;'Board Cutting Form'!K$12&amp;"-0"&amp;'Board Cutting Form'!K274&amp;")","")</f>
        <v/>
      </c>
      <c r="G148" s="98" t="str">
        <f t="shared" si="7"/>
        <v/>
      </c>
      <c r="H148" s="98" t="str">
        <f>IF('Board Cutting Form'!F274="","",'Board Cutting Form'!C274)</f>
        <v/>
      </c>
      <c r="I148" s="98" t="str">
        <f>IF('Board Cutting Form'!I274&gt;=1,'Board Cutting Form'!G274&amp;"-"&amp;'Board Cutting Form'!H274,"")</f>
        <v/>
      </c>
      <c r="J148" s="100" t="str">
        <f>IF('Board Cutting Form'!I274=2,'Board Cutting Form'!G274&amp;"-"&amp;'Board Cutting Form'!H274,"")</f>
        <v/>
      </c>
      <c r="K148" s="100" t="str">
        <f>IF('Board Cutting Form'!J274&gt;=1,'Board Cutting Form'!G274&amp;"-"&amp;'Board Cutting Form'!H274,"")</f>
        <v/>
      </c>
      <c r="L148" s="100" t="str">
        <f>IF('Board Cutting Form'!J274=2,'Board Cutting Form'!G274&amp;"-"&amp;'Board Cutting Form'!H274,"")</f>
        <v/>
      </c>
      <c r="M148" s="98" t="str">
        <f t="shared" si="8"/>
        <v/>
      </c>
    </row>
    <row r="149" spans="1:13" x14ac:dyDescent="0.25">
      <c r="A149" s="98" t="str">
        <f t="shared" si="6"/>
        <v/>
      </c>
      <c r="B149" s="98" t="str">
        <f>IF('Board Cutting Form'!B275="","",'Board Cutting Form'!B275)</f>
        <v/>
      </c>
      <c r="C149" s="98" t="str">
        <f>IF('Board Cutting Form'!D275="","",'Board Cutting Form'!D275)</f>
        <v/>
      </c>
      <c r="D149" s="98" t="str">
        <f>IF('Board Cutting Form'!E275="","",'Board Cutting Form'!E275)</f>
        <v/>
      </c>
      <c r="E149" s="98" t="str">
        <f>IF('Board Cutting Form'!F275="","",'Board Cutting Form'!F275)</f>
        <v/>
      </c>
      <c r="F149" s="99" t="str">
        <f>IF(OR('Board Cutting Form'!N275&gt;0,'Board Cutting Form'!M275&gt;0,'Board Cutting Form'!K275&gt;0),"("&amp;'Board Cutting Form'!N$12&amp;"-0"&amp;'Board Cutting Form'!N275&amp;" "&amp;'Board Cutting Form'!M$12&amp;"-0"&amp;'Board Cutting Form'!M275&amp;" "&amp;'Board Cutting Form'!K$12&amp;"-0"&amp;'Board Cutting Form'!K275&amp;")","")</f>
        <v/>
      </c>
      <c r="G149" s="98" t="str">
        <f t="shared" si="7"/>
        <v/>
      </c>
      <c r="H149" s="98" t="str">
        <f>IF('Board Cutting Form'!F275="","",'Board Cutting Form'!C275)</f>
        <v/>
      </c>
      <c r="I149" s="98" t="str">
        <f>IF('Board Cutting Form'!I275&gt;=1,'Board Cutting Form'!G275&amp;"-"&amp;'Board Cutting Form'!H275,"")</f>
        <v/>
      </c>
      <c r="J149" s="100" t="str">
        <f>IF('Board Cutting Form'!I275=2,'Board Cutting Form'!G275&amp;"-"&amp;'Board Cutting Form'!H275,"")</f>
        <v/>
      </c>
      <c r="K149" s="100" t="str">
        <f>IF('Board Cutting Form'!J275&gt;=1,'Board Cutting Form'!G275&amp;"-"&amp;'Board Cutting Form'!H275,"")</f>
        <v/>
      </c>
      <c r="L149" s="100" t="str">
        <f>IF('Board Cutting Form'!J275=2,'Board Cutting Form'!G275&amp;"-"&amp;'Board Cutting Form'!H275,"")</f>
        <v/>
      </c>
      <c r="M149" s="98" t="str">
        <f t="shared" si="8"/>
        <v/>
      </c>
    </row>
    <row r="150" spans="1:13" x14ac:dyDescent="0.25">
      <c r="A150" s="98" t="str">
        <f t="shared" si="6"/>
        <v/>
      </c>
      <c r="B150" s="98" t="str">
        <f>IF('Board Cutting Form'!B276="","",'Board Cutting Form'!B276)</f>
        <v/>
      </c>
      <c r="C150" s="98" t="str">
        <f>IF('Board Cutting Form'!D276="","",'Board Cutting Form'!D276)</f>
        <v/>
      </c>
      <c r="D150" s="98" t="str">
        <f>IF('Board Cutting Form'!E276="","",'Board Cutting Form'!E276)</f>
        <v/>
      </c>
      <c r="E150" s="98" t="str">
        <f>IF('Board Cutting Form'!F276="","",'Board Cutting Form'!F276)</f>
        <v/>
      </c>
      <c r="F150" s="99" t="str">
        <f>IF(OR('Board Cutting Form'!N276&gt;0,'Board Cutting Form'!M276&gt;0,'Board Cutting Form'!K276&gt;0),"("&amp;'Board Cutting Form'!N$12&amp;"-0"&amp;'Board Cutting Form'!N276&amp;" "&amp;'Board Cutting Form'!M$12&amp;"-0"&amp;'Board Cutting Form'!M276&amp;" "&amp;'Board Cutting Form'!K$12&amp;"-0"&amp;'Board Cutting Form'!K276&amp;")","")</f>
        <v/>
      </c>
      <c r="G150" s="98" t="str">
        <f t="shared" si="7"/>
        <v/>
      </c>
      <c r="H150" s="98" t="str">
        <f>IF('Board Cutting Form'!F276="","",'Board Cutting Form'!C276)</f>
        <v/>
      </c>
      <c r="I150" s="98" t="str">
        <f>IF('Board Cutting Form'!I276&gt;=1,'Board Cutting Form'!G276&amp;"-"&amp;'Board Cutting Form'!H276,"")</f>
        <v/>
      </c>
      <c r="J150" s="100" t="str">
        <f>IF('Board Cutting Form'!I276=2,'Board Cutting Form'!G276&amp;"-"&amp;'Board Cutting Form'!H276,"")</f>
        <v/>
      </c>
      <c r="K150" s="100" t="str">
        <f>IF('Board Cutting Form'!J276&gt;=1,'Board Cutting Form'!G276&amp;"-"&amp;'Board Cutting Form'!H276,"")</f>
        <v/>
      </c>
      <c r="L150" s="100" t="str">
        <f>IF('Board Cutting Form'!J276=2,'Board Cutting Form'!G276&amp;"-"&amp;'Board Cutting Form'!H276,"")</f>
        <v/>
      </c>
      <c r="M150" s="98" t="str">
        <f t="shared" si="8"/>
        <v/>
      </c>
    </row>
    <row r="151" spans="1:13" x14ac:dyDescent="0.25">
      <c r="A151" s="98" t="str">
        <f t="shared" si="6"/>
        <v/>
      </c>
      <c r="B151" s="98" t="str">
        <f>IF('Board Cutting Form'!B277="","",'Board Cutting Form'!B277)</f>
        <v/>
      </c>
      <c r="C151" s="98" t="str">
        <f>IF('Board Cutting Form'!D277="","",'Board Cutting Form'!D277)</f>
        <v/>
      </c>
      <c r="D151" s="98" t="str">
        <f>IF('Board Cutting Form'!E277="","",'Board Cutting Form'!E277)</f>
        <v/>
      </c>
      <c r="E151" s="98" t="str">
        <f>IF('Board Cutting Form'!F277="","",'Board Cutting Form'!F277)</f>
        <v/>
      </c>
      <c r="F151" s="99" t="str">
        <f>IF(OR('Board Cutting Form'!N277&gt;0,'Board Cutting Form'!M277&gt;0,'Board Cutting Form'!K277&gt;0),"("&amp;'Board Cutting Form'!N$12&amp;"-0"&amp;'Board Cutting Form'!N277&amp;" "&amp;'Board Cutting Form'!M$12&amp;"-0"&amp;'Board Cutting Form'!M277&amp;" "&amp;'Board Cutting Form'!K$12&amp;"-0"&amp;'Board Cutting Form'!K277&amp;")","")</f>
        <v/>
      </c>
      <c r="G151" s="98" t="str">
        <f t="shared" si="7"/>
        <v/>
      </c>
      <c r="H151" s="98" t="str">
        <f>IF('Board Cutting Form'!F277="","",'Board Cutting Form'!C277)</f>
        <v/>
      </c>
      <c r="I151" s="98" t="str">
        <f>IF('Board Cutting Form'!I277&gt;=1,'Board Cutting Form'!G277&amp;"-"&amp;'Board Cutting Form'!H277,"")</f>
        <v/>
      </c>
      <c r="J151" s="100" t="str">
        <f>IF('Board Cutting Form'!I277=2,'Board Cutting Form'!G277&amp;"-"&amp;'Board Cutting Form'!H277,"")</f>
        <v/>
      </c>
      <c r="K151" s="100" t="str">
        <f>IF('Board Cutting Form'!J277&gt;=1,'Board Cutting Form'!G277&amp;"-"&amp;'Board Cutting Form'!H277,"")</f>
        <v/>
      </c>
      <c r="L151" s="100" t="str">
        <f>IF('Board Cutting Form'!J277=2,'Board Cutting Form'!G277&amp;"-"&amp;'Board Cutting Form'!H277,"")</f>
        <v/>
      </c>
      <c r="M151" s="98" t="str">
        <f t="shared" si="8"/>
        <v/>
      </c>
    </row>
    <row r="152" spans="1:13" x14ac:dyDescent="0.25">
      <c r="A152" s="98" t="str">
        <f t="shared" si="6"/>
        <v/>
      </c>
      <c r="B152" s="98" t="str">
        <f>IF('Board Cutting Form'!B278="","",'Board Cutting Form'!B278)</f>
        <v/>
      </c>
      <c r="C152" s="98" t="str">
        <f>IF('Board Cutting Form'!D278="","",'Board Cutting Form'!D278)</f>
        <v/>
      </c>
      <c r="D152" s="98" t="str">
        <f>IF('Board Cutting Form'!E278="","",'Board Cutting Form'!E278)</f>
        <v/>
      </c>
      <c r="E152" s="98" t="str">
        <f>IF('Board Cutting Form'!F278="","",'Board Cutting Form'!F278)</f>
        <v/>
      </c>
      <c r="F152" s="99" t="str">
        <f>IF(OR('Board Cutting Form'!N278&gt;0,'Board Cutting Form'!M278&gt;0,'Board Cutting Form'!K278&gt;0),"("&amp;'Board Cutting Form'!N$12&amp;"-0"&amp;'Board Cutting Form'!N278&amp;" "&amp;'Board Cutting Form'!M$12&amp;"-0"&amp;'Board Cutting Form'!M278&amp;" "&amp;'Board Cutting Form'!K$12&amp;"-0"&amp;'Board Cutting Form'!K278&amp;")","")</f>
        <v/>
      </c>
      <c r="G152" s="98" t="str">
        <f t="shared" si="7"/>
        <v/>
      </c>
      <c r="H152" s="98" t="str">
        <f>IF('Board Cutting Form'!F278="","",'Board Cutting Form'!C278)</f>
        <v/>
      </c>
      <c r="I152" s="98" t="str">
        <f>IF('Board Cutting Form'!I278&gt;=1,'Board Cutting Form'!G278&amp;"-"&amp;'Board Cutting Form'!H278,"")</f>
        <v/>
      </c>
      <c r="J152" s="100" t="str">
        <f>IF('Board Cutting Form'!I278=2,'Board Cutting Form'!G278&amp;"-"&amp;'Board Cutting Form'!H278,"")</f>
        <v/>
      </c>
      <c r="K152" s="100" t="str">
        <f>IF('Board Cutting Form'!J278&gt;=1,'Board Cutting Form'!G278&amp;"-"&amp;'Board Cutting Form'!H278,"")</f>
        <v/>
      </c>
      <c r="L152" s="100" t="str">
        <f>IF('Board Cutting Form'!J278=2,'Board Cutting Form'!G278&amp;"-"&amp;'Board Cutting Form'!H278,"")</f>
        <v/>
      </c>
      <c r="M152" s="98" t="str">
        <f t="shared" si="8"/>
        <v/>
      </c>
    </row>
    <row r="153" spans="1:13" x14ac:dyDescent="0.25">
      <c r="A153" s="98" t="str">
        <f t="shared" si="6"/>
        <v/>
      </c>
      <c r="B153" s="98" t="str">
        <f>IF('Board Cutting Form'!B279="","",'Board Cutting Form'!B279)</f>
        <v/>
      </c>
      <c r="C153" s="98" t="str">
        <f>IF('Board Cutting Form'!D279="","",'Board Cutting Form'!D279)</f>
        <v/>
      </c>
      <c r="D153" s="98" t="str">
        <f>IF('Board Cutting Form'!E279="","",'Board Cutting Form'!E279)</f>
        <v/>
      </c>
      <c r="E153" s="98" t="str">
        <f>IF('Board Cutting Form'!F279="","",'Board Cutting Form'!F279)</f>
        <v/>
      </c>
      <c r="F153" s="99" t="str">
        <f>IF(OR('Board Cutting Form'!N279&gt;0,'Board Cutting Form'!M279&gt;0,'Board Cutting Form'!K279&gt;0),"("&amp;'Board Cutting Form'!N$12&amp;"-0"&amp;'Board Cutting Form'!N279&amp;" "&amp;'Board Cutting Form'!M$12&amp;"-0"&amp;'Board Cutting Form'!M279&amp;" "&amp;'Board Cutting Form'!K$12&amp;"-0"&amp;'Board Cutting Form'!K279&amp;")","")</f>
        <v/>
      </c>
      <c r="G153" s="98" t="str">
        <f t="shared" si="7"/>
        <v/>
      </c>
      <c r="H153" s="98" t="str">
        <f>IF('Board Cutting Form'!F279="","",'Board Cutting Form'!C279)</f>
        <v/>
      </c>
      <c r="I153" s="98" t="str">
        <f>IF('Board Cutting Form'!I279&gt;=1,'Board Cutting Form'!G279&amp;"-"&amp;'Board Cutting Form'!H279,"")</f>
        <v/>
      </c>
      <c r="J153" s="100" t="str">
        <f>IF('Board Cutting Form'!I279=2,'Board Cutting Form'!G279&amp;"-"&amp;'Board Cutting Form'!H279,"")</f>
        <v/>
      </c>
      <c r="K153" s="100" t="str">
        <f>IF('Board Cutting Form'!J279&gt;=1,'Board Cutting Form'!G279&amp;"-"&amp;'Board Cutting Form'!H279,"")</f>
        <v/>
      </c>
      <c r="L153" s="100" t="str">
        <f>IF('Board Cutting Form'!J279=2,'Board Cutting Form'!G279&amp;"-"&amp;'Board Cutting Form'!H279,"")</f>
        <v/>
      </c>
      <c r="M153" s="98" t="str">
        <f t="shared" si="8"/>
        <v/>
      </c>
    </row>
    <row r="154" spans="1:13" x14ac:dyDescent="0.25">
      <c r="A154" s="98" t="str">
        <f t="shared" si="6"/>
        <v/>
      </c>
      <c r="B154" s="98" t="str">
        <f>IF('Board Cutting Form'!B280="","",'Board Cutting Form'!B280)</f>
        <v/>
      </c>
      <c r="C154" s="98" t="str">
        <f>IF('Board Cutting Form'!D280="","",'Board Cutting Form'!D280)</f>
        <v/>
      </c>
      <c r="D154" s="98" t="str">
        <f>IF('Board Cutting Form'!E280="","",'Board Cutting Form'!E280)</f>
        <v/>
      </c>
      <c r="E154" s="98" t="str">
        <f>IF('Board Cutting Form'!F280="","",'Board Cutting Form'!F280)</f>
        <v/>
      </c>
      <c r="F154" s="99" t="str">
        <f>IF(OR('Board Cutting Form'!N280&gt;0,'Board Cutting Form'!M280&gt;0,'Board Cutting Form'!K280&gt;0),"("&amp;'Board Cutting Form'!N$12&amp;"-0"&amp;'Board Cutting Form'!N280&amp;" "&amp;'Board Cutting Form'!M$12&amp;"-0"&amp;'Board Cutting Form'!M280&amp;" "&amp;'Board Cutting Form'!K$12&amp;"-0"&amp;'Board Cutting Form'!K280&amp;")","")</f>
        <v/>
      </c>
      <c r="G154" s="98" t="str">
        <f t="shared" si="7"/>
        <v/>
      </c>
      <c r="H154" s="98" t="str">
        <f>IF('Board Cutting Form'!F280="","",'Board Cutting Form'!C280)</f>
        <v/>
      </c>
      <c r="I154" s="98" t="str">
        <f>IF('Board Cutting Form'!I280&gt;=1,'Board Cutting Form'!G280&amp;"-"&amp;'Board Cutting Form'!H280,"")</f>
        <v/>
      </c>
      <c r="J154" s="100" t="str">
        <f>IF('Board Cutting Form'!I280=2,'Board Cutting Form'!G280&amp;"-"&amp;'Board Cutting Form'!H280,"")</f>
        <v/>
      </c>
      <c r="K154" s="100" t="str">
        <f>IF('Board Cutting Form'!J280&gt;=1,'Board Cutting Form'!G280&amp;"-"&amp;'Board Cutting Form'!H280,"")</f>
        <v/>
      </c>
      <c r="L154" s="100" t="str">
        <f>IF('Board Cutting Form'!J280=2,'Board Cutting Form'!G280&amp;"-"&amp;'Board Cutting Form'!H280,"")</f>
        <v/>
      </c>
      <c r="M154" s="98" t="str">
        <f t="shared" si="8"/>
        <v/>
      </c>
    </row>
    <row r="155" spans="1:13" x14ac:dyDescent="0.25">
      <c r="A155" s="98" t="str">
        <f t="shared" si="6"/>
        <v/>
      </c>
      <c r="B155" s="98" t="str">
        <f>IF('Board Cutting Form'!B281="","",'Board Cutting Form'!B281)</f>
        <v/>
      </c>
      <c r="C155" s="98" t="str">
        <f>IF('Board Cutting Form'!D281="","",'Board Cutting Form'!D281)</f>
        <v/>
      </c>
      <c r="D155" s="98" t="str">
        <f>IF('Board Cutting Form'!E281="","",'Board Cutting Form'!E281)</f>
        <v/>
      </c>
      <c r="E155" s="98" t="str">
        <f>IF('Board Cutting Form'!F281="","",'Board Cutting Form'!F281)</f>
        <v/>
      </c>
      <c r="F155" s="99" t="str">
        <f>IF(OR('Board Cutting Form'!N281&gt;0,'Board Cutting Form'!M281&gt;0,'Board Cutting Form'!K281&gt;0),"("&amp;'Board Cutting Form'!N$12&amp;"-0"&amp;'Board Cutting Form'!N281&amp;" "&amp;'Board Cutting Form'!M$12&amp;"-0"&amp;'Board Cutting Form'!M281&amp;" "&amp;'Board Cutting Form'!K$12&amp;"-0"&amp;'Board Cutting Form'!K281&amp;")","")</f>
        <v/>
      </c>
      <c r="G155" s="98" t="str">
        <f t="shared" si="7"/>
        <v/>
      </c>
      <c r="H155" s="98" t="str">
        <f>IF('Board Cutting Form'!F281="","",'Board Cutting Form'!C281)</f>
        <v/>
      </c>
      <c r="I155" s="98" t="str">
        <f>IF('Board Cutting Form'!I281&gt;=1,'Board Cutting Form'!G281&amp;"-"&amp;'Board Cutting Form'!H281,"")</f>
        <v/>
      </c>
      <c r="J155" s="100" t="str">
        <f>IF('Board Cutting Form'!I281=2,'Board Cutting Form'!G281&amp;"-"&amp;'Board Cutting Form'!H281,"")</f>
        <v/>
      </c>
      <c r="K155" s="100" t="str">
        <f>IF('Board Cutting Form'!J281&gt;=1,'Board Cutting Form'!G281&amp;"-"&amp;'Board Cutting Form'!H281,"")</f>
        <v/>
      </c>
      <c r="L155" s="100" t="str">
        <f>IF('Board Cutting Form'!J281=2,'Board Cutting Form'!G281&amp;"-"&amp;'Board Cutting Form'!H281,"")</f>
        <v/>
      </c>
      <c r="M155" s="98" t="str">
        <f t="shared" si="8"/>
        <v/>
      </c>
    </row>
    <row r="156" spans="1:13" x14ac:dyDescent="0.25">
      <c r="A156" s="98" t="str">
        <f t="shared" si="6"/>
        <v/>
      </c>
      <c r="B156" s="98" t="str">
        <f>IF('Board Cutting Form'!B282="","",'Board Cutting Form'!B282)</f>
        <v/>
      </c>
      <c r="C156" s="98" t="str">
        <f>IF('Board Cutting Form'!D282="","",'Board Cutting Form'!D282)</f>
        <v/>
      </c>
      <c r="D156" s="98" t="str">
        <f>IF('Board Cutting Form'!E282="","",'Board Cutting Form'!E282)</f>
        <v/>
      </c>
      <c r="E156" s="98" t="str">
        <f>IF('Board Cutting Form'!F282="","",'Board Cutting Form'!F282)</f>
        <v/>
      </c>
      <c r="F156" s="99" t="str">
        <f>IF(OR('Board Cutting Form'!N282&gt;0,'Board Cutting Form'!M282&gt;0,'Board Cutting Form'!K282&gt;0),"("&amp;'Board Cutting Form'!N$12&amp;"-0"&amp;'Board Cutting Form'!N282&amp;" "&amp;'Board Cutting Form'!M$12&amp;"-0"&amp;'Board Cutting Form'!M282&amp;" "&amp;'Board Cutting Form'!K$12&amp;"-0"&amp;'Board Cutting Form'!K282&amp;")","")</f>
        <v/>
      </c>
      <c r="G156" s="98" t="str">
        <f t="shared" si="7"/>
        <v/>
      </c>
      <c r="H156" s="98" t="str">
        <f>IF('Board Cutting Form'!F282="","",'Board Cutting Form'!C282)</f>
        <v/>
      </c>
      <c r="I156" s="98" t="str">
        <f>IF('Board Cutting Form'!I282&gt;=1,'Board Cutting Form'!G282&amp;"-"&amp;'Board Cutting Form'!H282,"")</f>
        <v/>
      </c>
      <c r="J156" s="100" t="str">
        <f>IF('Board Cutting Form'!I282=2,'Board Cutting Form'!G282&amp;"-"&amp;'Board Cutting Form'!H282,"")</f>
        <v/>
      </c>
      <c r="K156" s="100" t="str">
        <f>IF('Board Cutting Form'!J282&gt;=1,'Board Cutting Form'!G282&amp;"-"&amp;'Board Cutting Form'!H282,"")</f>
        <v/>
      </c>
      <c r="L156" s="100" t="str">
        <f>IF('Board Cutting Form'!J282=2,'Board Cutting Form'!G282&amp;"-"&amp;'Board Cutting Form'!H282,"")</f>
        <v/>
      </c>
      <c r="M156" s="98" t="str">
        <f t="shared" si="8"/>
        <v/>
      </c>
    </row>
    <row r="157" spans="1:13" x14ac:dyDescent="0.25">
      <c r="A157" s="98" t="str">
        <f t="shared" si="6"/>
        <v/>
      </c>
      <c r="B157" s="98" t="str">
        <f>IF('Board Cutting Form'!B283="","",'Board Cutting Form'!B283)</f>
        <v/>
      </c>
      <c r="C157" s="98" t="str">
        <f>IF('Board Cutting Form'!D283="","",'Board Cutting Form'!D283)</f>
        <v/>
      </c>
      <c r="D157" s="98" t="str">
        <f>IF('Board Cutting Form'!E283="","",'Board Cutting Form'!E283)</f>
        <v/>
      </c>
      <c r="E157" s="98" t="str">
        <f>IF('Board Cutting Form'!F283="","",'Board Cutting Form'!F283)</f>
        <v/>
      </c>
      <c r="F157" s="99" t="str">
        <f>IF(OR('Board Cutting Form'!N283&gt;0,'Board Cutting Form'!M283&gt;0,'Board Cutting Form'!K283&gt;0),"("&amp;'Board Cutting Form'!N$12&amp;"-0"&amp;'Board Cutting Form'!N283&amp;" "&amp;'Board Cutting Form'!M$12&amp;"-0"&amp;'Board Cutting Form'!M283&amp;" "&amp;'Board Cutting Form'!K$12&amp;"-0"&amp;'Board Cutting Form'!K283&amp;")","")</f>
        <v/>
      </c>
      <c r="G157" s="98" t="str">
        <f t="shared" si="7"/>
        <v/>
      </c>
      <c r="H157" s="98" t="str">
        <f>IF('Board Cutting Form'!F283="","",'Board Cutting Form'!C283)</f>
        <v/>
      </c>
      <c r="I157" s="98" t="str">
        <f>IF('Board Cutting Form'!I283&gt;=1,'Board Cutting Form'!G283&amp;"-"&amp;'Board Cutting Form'!H283,"")</f>
        <v/>
      </c>
      <c r="J157" s="100" t="str">
        <f>IF('Board Cutting Form'!I283=2,'Board Cutting Form'!G283&amp;"-"&amp;'Board Cutting Form'!H283,"")</f>
        <v/>
      </c>
      <c r="K157" s="100" t="str">
        <f>IF('Board Cutting Form'!J283&gt;=1,'Board Cutting Form'!G283&amp;"-"&amp;'Board Cutting Form'!H283,"")</f>
        <v/>
      </c>
      <c r="L157" s="100" t="str">
        <f>IF('Board Cutting Form'!J283=2,'Board Cutting Form'!G283&amp;"-"&amp;'Board Cutting Form'!H283,"")</f>
        <v/>
      </c>
      <c r="M157" s="98" t="str">
        <f t="shared" si="8"/>
        <v/>
      </c>
    </row>
    <row r="158" spans="1:13" x14ac:dyDescent="0.25">
      <c r="A158" s="98" t="str">
        <f t="shared" si="6"/>
        <v/>
      </c>
      <c r="B158" s="98" t="str">
        <f>IF('Board Cutting Form'!B284="","",'Board Cutting Form'!B284)</f>
        <v/>
      </c>
      <c r="C158" s="98" t="str">
        <f>IF('Board Cutting Form'!D284="","",'Board Cutting Form'!D284)</f>
        <v/>
      </c>
      <c r="D158" s="98" t="str">
        <f>IF('Board Cutting Form'!E284="","",'Board Cutting Form'!E284)</f>
        <v/>
      </c>
      <c r="E158" s="98" t="str">
        <f>IF('Board Cutting Form'!F284="","",'Board Cutting Form'!F284)</f>
        <v/>
      </c>
      <c r="F158" s="99" t="str">
        <f>IF(OR('Board Cutting Form'!N284&gt;0,'Board Cutting Form'!M284&gt;0,'Board Cutting Form'!K284&gt;0),"("&amp;'Board Cutting Form'!N$12&amp;"-0"&amp;'Board Cutting Form'!N284&amp;" "&amp;'Board Cutting Form'!M$12&amp;"-0"&amp;'Board Cutting Form'!M284&amp;" "&amp;'Board Cutting Form'!K$12&amp;"-0"&amp;'Board Cutting Form'!K284&amp;")","")</f>
        <v/>
      </c>
      <c r="G158" s="98" t="str">
        <f t="shared" si="7"/>
        <v/>
      </c>
      <c r="H158" s="98" t="str">
        <f>IF('Board Cutting Form'!F284="","",'Board Cutting Form'!C284)</f>
        <v/>
      </c>
      <c r="I158" s="98" t="str">
        <f>IF('Board Cutting Form'!I284&gt;=1,'Board Cutting Form'!G284&amp;"-"&amp;'Board Cutting Form'!H284,"")</f>
        <v/>
      </c>
      <c r="J158" s="100" t="str">
        <f>IF('Board Cutting Form'!I284=2,'Board Cutting Form'!G284&amp;"-"&amp;'Board Cutting Form'!H284,"")</f>
        <v/>
      </c>
      <c r="K158" s="100" t="str">
        <f>IF('Board Cutting Form'!J284&gt;=1,'Board Cutting Form'!G284&amp;"-"&amp;'Board Cutting Form'!H284,"")</f>
        <v/>
      </c>
      <c r="L158" s="100" t="str">
        <f>IF('Board Cutting Form'!J284=2,'Board Cutting Form'!G284&amp;"-"&amp;'Board Cutting Form'!H284,"")</f>
        <v/>
      </c>
      <c r="M158" s="98" t="str">
        <f t="shared" si="8"/>
        <v/>
      </c>
    </row>
    <row r="159" spans="1:13" x14ac:dyDescent="0.25">
      <c r="A159" s="98" t="str">
        <f t="shared" si="6"/>
        <v/>
      </c>
      <c r="B159" s="98" t="str">
        <f>IF('Board Cutting Form'!B285="","",'Board Cutting Form'!B285)</f>
        <v/>
      </c>
      <c r="C159" s="98" t="str">
        <f>IF('Board Cutting Form'!D285="","",'Board Cutting Form'!D285)</f>
        <v/>
      </c>
      <c r="D159" s="98" t="str">
        <f>IF('Board Cutting Form'!E285="","",'Board Cutting Form'!E285)</f>
        <v/>
      </c>
      <c r="E159" s="98" t="str">
        <f>IF('Board Cutting Form'!F285="","",'Board Cutting Form'!F285)</f>
        <v/>
      </c>
      <c r="F159" s="99" t="str">
        <f>IF(OR('Board Cutting Form'!N285&gt;0,'Board Cutting Form'!M285&gt;0,'Board Cutting Form'!K285&gt;0),"("&amp;'Board Cutting Form'!N$12&amp;"-0"&amp;'Board Cutting Form'!N285&amp;" "&amp;'Board Cutting Form'!M$12&amp;"-0"&amp;'Board Cutting Form'!M285&amp;" "&amp;'Board Cutting Form'!K$12&amp;"-0"&amp;'Board Cutting Form'!K285&amp;")","")</f>
        <v/>
      </c>
      <c r="G159" s="98" t="str">
        <f t="shared" si="7"/>
        <v/>
      </c>
      <c r="H159" s="98" t="str">
        <f>IF('Board Cutting Form'!F285="","",'Board Cutting Form'!C285)</f>
        <v/>
      </c>
      <c r="I159" s="98" t="str">
        <f>IF('Board Cutting Form'!I285&gt;=1,'Board Cutting Form'!G285&amp;"-"&amp;'Board Cutting Form'!H285,"")</f>
        <v/>
      </c>
      <c r="J159" s="100" t="str">
        <f>IF('Board Cutting Form'!I285=2,'Board Cutting Form'!G285&amp;"-"&amp;'Board Cutting Form'!H285,"")</f>
        <v/>
      </c>
      <c r="K159" s="100" t="str">
        <f>IF('Board Cutting Form'!J285&gt;=1,'Board Cutting Form'!G285&amp;"-"&amp;'Board Cutting Form'!H285,"")</f>
        <v/>
      </c>
      <c r="L159" s="100" t="str">
        <f>IF('Board Cutting Form'!J285=2,'Board Cutting Form'!G285&amp;"-"&amp;'Board Cutting Form'!H285,"")</f>
        <v/>
      </c>
      <c r="M159" s="98" t="str">
        <f t="shared" si="8"/>
        <v/>
      </c>
    </row>
    <row r="160" spans="1:13" x14ac:dyDescent="0.25">
      <c r="A160" s="98" t="str">
        <f t="shared" si="6"/>
        <v/>
      </c>
      <c r="B160" s="98" t="str">
        <f>IF('Board Cutting Form'!B286="","",'Board Cutting Form'!B286)</f>
        <v/>
      </c>
      <c r="C160" s="98" t="str">
        <f>IF('Board Cutting Form'!D286="","",'Board Cutting Form'!D286)</f>
        <v/>
      </c>
      <c r="D160" s="98" t="str">
        <f>IF('Board Cutting Form'!E286="","",'Board Cutting Form'!E286)</f>
        <v/>
      </c>
      <c r="E160" s="98" t="str">
        <f>IF('Board Cutting Form'!F286="","",'Board Cutting Form'!F286)</f>
        <v/>
      </c>
      <c r="F160" s="99" t="str">
        <f>IF(OR('Board Cutting Form'!N286&gt;0,'Board Cutting Form'!M286&gt;0,'Board Cutting Form'!K286&gt;0),"("&amp;'Board Cutting Form'!N$12&amp;"-0"&amp;'Board Cutting Form'!N286&amp;" "&amp;'Board Cutting Form'!M$12&amp;"-0"&amp;'Board Cutting Form'!M286&amp;" "&amp;'Board Cutting Form'!K$12&amp;"-0"&amp;'Board Cutting Form'!K286&amp;")","")</f>
        <v/>
      </c>
      <c r="G160" s="98" t="str">
        <f t="shared" si="7"/>
        <v/>
      </c>
      <c r="H160" s="98" t="str">
        <f>IF('Board Cutting Form'!F286="","",'Board Cutting Form'!C286)</f>
        <v/>
      </c>
      <c r="I160" s="98" t="str">
        <f>IF('Board Cutting Form'!I286&gt;=1,'Board Cutting Form'!G286&amp;"-"&amp;'Board Cutting Form'!H286,"")</f>
        <v/>
      </c>
      <c r="J160" s="100" t="str">
        <f>IF('Board Cutting Form'!I286=2,'Board Cutting Form'!G286&amp;"-"&amp;'Board Cutting Form'!H286,"")</f>
        <v/>
      </c>
      <c r="K160" s="100" t="str">
        <f>IF('Board Cutting Form'!J286&gt;=1,'Board Cutting Form'!G286&amp;"-"&amp;'Board Cutting Form'!H286,"")</f>
        <v/>
      </c>
      <c r="L160" s="100" t="str">
        <f>IF('Board Cutting Form'!J286=2,'Board Cutting Form'!G286&amp;"-"&amp;'Board Cutting Form'!H286,"")</f>
        <v/>
      </c>
      <c r="M160" s="98" t="str">
        <f t="shared" si="8"/>
        <v/>
      </c>
    </row>
    <row r="161" spans="1:13" x14ac:dyDescent="0.25">
      <c r="A161" s="98" t="str">
        <f t="shared" si="6"/>
        <v/>
      </c>
      <c r="B161" s="98" t="str">
        <f>IF('Board Cutting Form'!B287="","",'Board Cutting Form'!B287)</f>
        <v/>
      </c>
      <c r="C161" s="98" t="str">
        <f>IF('Board Cutting Form'!D287="","",'Board Cutting Form'!D287)</f>
        <v/>
      </c>
      <c r="D161" s="98" t="str">
        <f>IF('Board Cutting Form'!E287="","",'Board Cutting Form'!E287)</f>
        <v/>
      </c>
      <c r="E161" s="98" t="str">
        <f>IF('Board Cutting Form'!F287="","",'Board Cutting Form'!F287)</f>
        <v/>
      </c>
      <c r="F161" s="99" t="str">
        <f>IF(OR('Board Cutting Form'!N287&gt;0,'Board Cutting Form'!M287&gt;0,'Board Cutting Form'!K287&gt;0),"("&amp;'Board Cutting Form'!N$12&amp;"-0"&amp;'Board Cutting Form'!N287&amp;" "&amp;'Board Cutting Form'!M$12&amp;"-0"&amp;'Board Cutting Form'!M287&amp;" "&amp;'Board Cutting Form'!K$12&amp;"-0"&amp;'Board Cutting Form'!K287&amp;")","")</f>
        <v/>
      </c>
      <c r="G161" s="98" t="str">
        <f t="shared" si="7"/>
        <v/>
      </c>
      <c r="H161" s="98" t="str">
        <f>IF('Board Cutting Form'!F287="","",'Board Cutting Form'!C287)</f>
        <v/>
      </c>
      <c r="I161" s="98" t="str">
        <f>IF('Board Cutting Form'!I287&gt;=1,'Board Cutting Form'!G287&amp;"-"&amp;'Board Cutting Form'!H287,"")</f>
        <v/>
      </c>
      <c r="J161" s="100" t="str">
        <f>IF('Board Cutting Form'!I287=2,'Board Cutting Form'!G287&amp;"-"&amp;'Board Cutting Form'!H287,"")</f>
        <v/>
      </c>
      <c r="K161" s="100" t="str">
        <f>IF('Board Cutting Form'!J287&gt;=1,'Board Cutting Form'!G287&amp;"-"&amp;'Board Cutting Form'!H287,"")</f>
        <v/>
      </c>
      <c r="L161" s="100" t="str">
        <f>IF('Board Cutting Form'!J287=2,'Board Cutting Form'!G287&amp;"-"&amp;'Board Cutting Form'!H287,"")</f>
        <v/>
      </c>
      <c r="M161" s="98" t="str">
        <f t="shared" si="8"/>
        <v/>
      </c>
    </row>
    <row r="162" spans="1:13" x14ac:dyDescent="0.25">
      <c r="A162" s="98" t="str">
        <f t="shared" si="6"/>
        <v/>
      </c>
      <c r="B162" s="98" t="str">
        <f>IF('Board Cutting Form'!B288="","",'Board Cutting Form'!B288)</f>
        <v/>
      </c>
      <c r="C162" s="98" t="str">
        <f>IF('Board Cutting Form'!D288="","",'Board Cutting Form'!D288)</f>
        <v/>
      </c>
      <c r="D162" s="98" t="str">
        <f>IF('Board Cutting Form'!E288="","",'Board Cutting Form'!E288)</f>
        <v/>
      </c>
      <c r="E162" s="98" t="str">
        <f>IF('Board Cutting Form'!F288="","",'Board Cutting Form'!F288)</f>
        <v/>
      </c>
      <c r="F162" s="99" t="str">
        <f>IF(OR('Board Cutting Form'!N288&gt;0,'Board Cutting Form'!M288&gt;0,'Board Cutting Form'!K288&gt;0),"("&amp;'Board Cutting Form'!N$12&amp;"-0"&amp;'Board Cutting Form'!N288&amp;" "&amp;'Board Cutting Form'!M$12&amp;"-0"&amp;'Board Cutting Form'!M288&amp;" "&amp;'Board Cutting Form'!K$12&amp;"-0"&amp;'Board Cutting Form'!K288&amp;")","")</f>
        <v/>
      </c>
      <c r="G162" s="98" t="str">
        <f t="shared" si="7"/>
        <v/>
      </c>
      <c r="H162" s="98" t="str">
        <f>IF('Board Cutting Form'!F288="","",'Board Cutting Form'!C288)</f>
        <v/>
      </c>
      <c r="I162" s="98" t="str">
        <f>IF('Board Cutting Form'!I288&gt;=1,'Board Cutting Form'!G288&amp;"-"&amp;'Board Cutting Form'!H288,"")</f>
        <v/>
      </c>
      <c r="J162" s="100" t="str">
        <f>IF('Board Cutting Form'!I288=2,'Board Cutting Form'!G288&amp;"-"&amp;'Board Cutting Form'!H288,"")</f>
        <v/>
      </c>
      <c r="K162" s="100" t="str">
        <f>IF('Board Cutting Form'!J288&gt;=1,'Board Cutting Form'!G288&amp;"-"&amp;'Board Cutting Form'!H288,"")</f>
        <v/>
      </c>
      <c r="L162" s="100" t="str">
        <f>IF('Board Cutting Form'!J288=2,'Board Cutting Form'!G288&amp;"-"&amp;'Board Cutting Form'!H288,"")</f>
        <v/>
      </c>
      <c r="M162" s="98" t="str">
        <f t="shared" si="8"/>
        <v/>
      </c>
    </row>
    <row r="163" spans="1:13" x14ac:dyDescent="0.25">
      <c r="A163" s="98" t="str">
        <f t="shared" si="6"/>
        <v/>
      </c>
      <c r="B163" s="98" t="str">
        <f>IF('Board Cutting Form'!B289="","",'Board Cutting Form'!B289)</f>
        <v/>
      </c>
      <c r="C163" s="98" t="str">
        <f>IF('Board Cutting Form'!D289="","",'Board Cutting Form'!D289)</f>
        <v/>
      </c>
      <c r="D163" s="98" t="str">
        <f>IF('Board Cutting Form'!E289="","",'Board Cutting Form'!E289)</f>
        <v/>
      </c>
      <c r="E163" s="98" t="str">
        <f>IF('Board Cutting Form'!F289="","",'Board Cutting Form'!F289)</f>
        <v/>
      </c>
      <c r="F163" s="99" t="str">
        <f>IF(OR('Board Cutting Form'!N289&gt;0,'Board Cutting Form'!M289&gt;0,'Board Cutting Form'!K289&gt;0),"("&amp;'Board Cutting Form'!N$12&amp;"-0"&amp;'Board Cutting Form'!N289&amp;" "&amp;'Board Cutting Form'!M$12&amp;"-0"&amp;'Board Cutting Form'!M289&amp;" "&amp;'Board Cutting Form'!K$12&amp;"-0"&amp;'Board Cutting Form'!K289&amp;")","")</f>
        <v/>
      </c>
      <c r="G163" s="98" t="str">
        <f t="shared" si="7"/>
        <v/>
      </c>
      <c r="H163" s="98" t="str">
        <f>IF('Board Cutting Form'!F289="","",'Board Cutting Form'!C289)</f>
        <v/>
      </c>
      <c r="I163" s="98" t="str">
        <f>IF('Board Cutting Form'!I289&gt;=1,'Board Cutting Form'!G289&amp;"-"&amp;'Board Cutting Form'!H289,"")</f>
        <v/>
      </c>
      <c r="J163" s="100" t="str">
        <f>IF('Board Cutting Form'!I289=2,'Board Cutting Form'!G289&amp;"-"&amp;'Board Cutting Form'!H289,"")</f>
        <v/>
      </c>
      <c r="K163" s="100" t="str">
        <f>IF('Board Cutting Form'!J289&gt;=1,'Board Cutting Form'!G289&amp;"-"&amp;'Board Cutting Form'!H289,"")</f>
        <v/>
      </c>
      <c r="L163" s="100" t="str">
        <f>IF('Board Cutting Form'!J289=2,'Board Cutting Form'!G289&amp;"-"&amp;'Board Cutting Form'!H289,"")</f>
        <v/>
      </c>
      <c r="M163" s="98" t="str">
        <f t="shared" si="8"/>
        <v/>
      </c>
    </row>
    <row r="164" spans="1:13" x14ac:dyDescent="0.25">
      <c r="A164" s="98" t="str">
        <f t="shared" si="6"/>
        <v/>
      </c>
      <c r="B164" s="98" t="str">
        <f>IF('Board Cutting Form'!B290="","",'Board Cutting Form'!B290)</f>
        <v/>
      </c>
      <c r="C164" s="98" t="str">
        <f>IF('Board Cutting Form'!D290="","",'Board Cutting Form'!D290)</f>
        <v/>
      </c>
      <c r="D164" s="98" t="str">
        <f>IF('Board Cutting Form'!E290="","",'Board Cutting Form'!E290)</f>
        <v/>
      </c>
      <c r="E164" s="98" t="str">
        <f>IF('Board Cutting Form'!F290="","",'Board Cutting Form'!F290)</f>
        <v/>
      </c>
      <c r="F164" s="99" t="str">
        <f>IF(OR('Board Cutting Form'!N290&gt;0,'Board Cutting Form'!M290&gt;0,'Board Cutting Form'!K290&gt;0),"("&amp;'Board Cutting Form'!N$12&amp;"-0"&amp;'Board Cutting Form'!N290&amp;" "&amp;'Board Cutting Form'!M$12&amp;"-0"&amp;'Board Cutting Form'!M290&amp;" "&amp;'Board Cutting Form'!K$12&amp;"-0"&amp;'Board Cutting Form'!K290&amp;")","")</f>
        <v/>
      </c>
      <c r="G164" s="98" t="str">
        <f t="shared" si="7"/>
        <v/>
      </c>
      <c r="H164" s="98" t="str">
        <f>IF('Board Cutting Form'!F290="","",'Board Cutting Form'!C290)</f>
        <v/>
      </c>
      <c r="I164" s="98" t="str">
        <f>IF('Board Cutting Form'!I290&gt;=1,'Board Cutting Form'!G290&amp;"-"&amp;'Board Cutting Form'!H290,"")</f>
        <v/>
      </c>
      <c r="J164" s="100" t="str">
        <f>IF('Board Cutting Form'!I290=2,'Board Cutting Form'!G290&amp;"-"&amp;'Board Cutting Form'!H290,"")</f>
        <v/>
      </c>
      <c r="K164" s="100" t="str">
        <f>IF('Board Cutting Form'!J290&gt;=1,'Board Cutting Form'!G290&amp;"-"&amp;'Board Cutting Form'!H290,"")</f>
        <v/>
      </c>
      <c r="L164" s="100" t="str">
        <f>IF('Board Cutting Form'!J290=2,'Board Cutting Form'!G290&amp;"-"&amp;'Board Cutting Form'!H290,"")</f>
        <v/>
      </c>
      <c r="M164" s="98" t="str">
        <f t="shared" si="8"/>
        <v/>
      </c>
    </row>
    <row r="165" spans="1:13" x14ac:dyDescent="0.25">
      <c r="A165" s="98" t="str">
        <f t="shared" si="6"/>
        <v/>
      </c>
      <c r="B165" s="98" t="str">
        <f>IF('Board Cutting Form'!B291="","",'Board Cutting Form'!B291)</f>
        <v/>
      </c>
      <c r="C165" s="98" t="str">
        <f>IF('Board Cutting Form'!D291="","",'Board Cutting Form'!D291)</f>
        <v/>
      </c>
      <c r="D165" s="98" t="str">
        <f>IF('Board Cutting Form'!E291="","",'Board Cutting Form'!E291)</f>
        <v/>
      </c>
      <c r="E165" s="98" t="str">
        <f>IF('Board Cutting Form'!F291="","",'Board Cutting Form'!F291)</f>
        <v/>
      </c>
      <c r="F165" s="99" t="str">
        <f>IF(OR('Board Cutting Form'!N291&gt;0,'Board Cutting Form'!M291&gt;0,'Board Cutting Form'!K291&gt;0),"("&amp;'Board Cutting Form'!N$12&amp;"-0"&amp;'Board Cutting Form'!N291&amp;" "&amp;'Board Cutting Form'!M$12&amp;"-0"&amp;'Board Cutting Form'!M291&amp;" "&amp;'Board Cutting Form'!K$12&amp;"-0"&amp;'Board Cutting Form'!K291&amp;")","")</f>
        <v/>
      </c>
      <c r="G165" s="98" t="str">
        <f t="shared" si="7"/>
        <v/>
      </c>
      <c r="H165" s="98" t="str">
        <f>IF('Board Cutting Form'!F291="","",'Board Cutting Form'!C291)</f>
        <v/>
      </c>
      <c r="I165" s="98" t="str">
        <f>IF('Board Cutting Form'!I291&gt;=1,'Board Cutting Form'!G291&amp;"-"&amp;'Board Cutting Form'!H291,"")</f>
        <v/>
      </c>
      <c r="J165" s="100" t="str">
        <f>IF('Board Cutting Form'!I291=2,'Board Cutting Form'!G291&amp;"-"&amp;'Board Cutting Form'!H291,"")</f>
        <v/>
      </c>
      <c r="K165" s="100" t="str">
        <f>IF('Board Cutting Form'!J291&gt;=1,'Board Cutting Form'!G291&amp;"-"&amp;'Board Cutting Form'!H291,"")</f>
        <v/>
      </c>
      <c r="L165" s="100" t="str">
        <f>IF('Board Cutting Form'!J291=2,'Board Cutting Form'!G291&amp;"-"&amp;'Board Cutting Form'!H291,"")</f>
        <v/>
      </c>
      <c r="M165" s="98" t="str">
        <f t="shared" si="8"/>
        <v/>
      </c>
    </row>
    <row r="166" spans="1:13" x14ac:dyDescent="0.25">
      <c r="A166" s="98" t="str">
        <f t="shared" si="6"/>
        <v/>
      </c>
      <c r="B166" s="98" t="str">
        <f>IF('Board Cutting Form'!B292="","",'Board Cutting Form'!B292)</f>
        <v/>
      </c>
      <c r="C166" s="98" t="str">
        <f>IF('Board Cutting Form'!D292="","",'Board Cutting Form'!D292)</f>
        <v/>
      </c>
      <c r="D166" s="98" t="str">
        <f>IF('Board Cutting Form'!E292="","",'Board Cutting Form'!E292)</f>
        <v/>
      </c>
      <c r="E166" s="98" t="str">
        <f>IF('Board Cutting Form'!F292="","",'Board Cutting Form'!F292)</f>
        <v/>
      </c>
      <c r="F166" s="99" t="str">
        <f>IF(OR('Board Cutting Form'!N292&gt;0,'Board Cutting Form'!M292&gt;0,'Board Cutting Form'!K292&gt;0),"("&amp;'Board Cutting Form'!N$12&amp;"-0"&amp;'Board Cutting Form'!N292&amp;" "&amp;'Board Cutting Form'!M$12&amp;"-0"&amp;'Board Cutting Form'!M292&amp;" "&amp;'Board Cutting Form'!K$12&amp;"-0"&amp;'Board Cutting Form'!K292&amp;")","")</f>
        <v/>
      </c>
      <c r="G166" s="98" t="str">
        <f t="shared" si="7"/>
        <v/>
      </c>
      <c r="H166" s="98" t="str">
        <f>IF('Board Cutting Form'!F292="","",'Board Cutting Form'!C292)</f>
        <v/>
      </c>
      <c r="I166" s="98" t="str">
        <f>IF('Board Cutting Form'!I292&gt;=1,'Board Cutting Form'!G292&amp;"-"&amp;'Board Cutting Form'!H292,"")</f>
        <v/>
      </c>
      <c r="J166" s="100" t="str">
        <f>IF('Board Cutting Form'!I292=2,'Board Cutting Form'!G292&amp;"-"&amp;'Board Cutting Form'!H292,"")</f>
        <v/>
      </c>
      <c r="K166" s="100" t="str">
        <f>IF('Board Cutting Form'!J292&gt;=1,'Board Cutting Form'!G292&amp;"-"&amp;'Board Cutting Form'!H292,"")</f>
        <v/>
      </c>
      <c r="L166" s="100" t="str">
        <f>IF('Board Cutting Form'!J292=2,'Board Cutting Form'!G292&amp;"-"&amp;'Board Cutting Form'!H292,"")</f>
        <v/>
      </c>
      <c r="M166" s="98" t="str">
        <f t="shared" si="8"/>
        <v/>
      </c>
    </row>
    <row r="167" spans="1:13" x14ac:dyDescent="0.25">
      <c r="A167" s="98" t="str">
        <f t="shared" si="6"/>
        <v/>
      </c>
      <c r="B167" s="98" t="str">
        <f>IF('Board Cutting Form'!B293="","",'Board Cutting Form'!B293)</f>
        <v/>
      </c>
      <c r="C167" s="98" t="str">
        <f>IF('Board Cutting Form'!D293="","",'Board Cutting Form'!D293)</f>
        <v/>
      </c>
      <c r="D167" s="98" t="str">
        <f>IF('Board Cutting Form'!E293="","",'Board Cutting Form'!E293)</f>
        <v/>
      </c>
      <c r="E167" s="98" t="str">
        <f>IF('Board Cutting Form'!F293="","",'Board Cutting Form'!F293)</f>
        <v/>
      </c>
      <c r="F167" s="99" t="str">
        <f>IF(OR('Board Cutting Form'!N293&gt;0,'Board Cutting Form'!M293&gt;0,'Board Cutting Form'!K293&gt;0),"("&amp;'Board Cutting Form'!N$12&amp;"-0"&amp;'Board Cutting Form'!N293&amp;" "&amp;'Board Cutting Form'!M$12&amp;"-0"&amp;'Board Cutting Form'!M293&amp;" "&amp;'Board Cutting Form'!K$12&amp;"-0"&amp;'Board Cutting Form'!K293&amp;")","")</f>
        <v/>
      </c>
      <c r="G167" s="98" t="str">
        <f t="shared" si="7"/>
        <v/>
      </c>
      <c r="H167" s="98" t="str">
        <f>IF('Board Cutting Form'!F293="","",'Board Cutting Form'!C293)</f>
        <v/>
      </c>
      <c r="I167" s="98" t="str">
        <f>IF('Board Cutting Form'!I293&gt;=1,'Board Cutting Form'!G293&amp;"-"&amp;'Board Cutting Form'!H293,"")</f>
        <v/>
      </c>
      <c r="J167" s="100" t="str">
        <f>IF('Board Cutting Form'!I293=2,'Board Cutting Form'!G293&amp;"-"&amp;'Board Cutting Form'!H293,"")</f>
        <v/>
      </c>
      <c r="K167" s="100" t="str">
        <f>IF('Board Cutting Form'!J293&gt;=1,'Board Cutting Form'!G293&amp;"-"&amp;'Board Cutting Form'!H293,"")</f>
        <v/>
      </c>
      <c r="L167" s="100" t="str">
        <f>IF('Board Cutting Form'!J293=2,'Board Cutting Form'!G293&amp;"-"&amp;'Board Cutting Form'!H293,"")</f>
        <v/>
      </c>
      <c r="M167" s="98" t="str">
        <f t="shared" si="8"/>
        <v/>
      </c>
    </row>
    <row r="168" spans="1:13" x14ac:dyDescent="0.25">
      <c r="A168" s="98" t="str">
        <f t="shared" si="6"/>
        <v/>
      </c>
      <c r="B168" s="98" t="str">
        <f>IF('Board Cutting Form'!B294="","",'Board Cutting Form'!B294)</f>
        <v/>
      </c>
      <c r="C168" s="98" t="str">
        <f>IF('Board Cutting Form'!D294="","",'Board Cutting Form'!D294)</f>
        <v/>
      </c>
      <c r="D168" s="98" t="str">
        <f>IF('Board Cutting Form'!E294="","",'Board Cutting Form'!E294)</f>
        <v/>
      </c>
      <c r="E168" s="98" t="str">
        <f>IF('Board Cutting Form'!F294="","",'Board Cutting Form'!F294)</f>
        <v/>
      </c>
      <c r="F168" s="99" t="str">
        <f>IF(OR('Board Cutting Form'!N294&gt;0,'Board Cutting Form'!M294&gt;0,'Board Cutting Form'!K294&gt;0),"("&amp;'Board Cutting Form'!N$12&amp;"-0"&amp;'Board Cutting Form'!N294&amp;" "&amp;'Board Cutting Form'!M$12&amp;"-0"&amp;'Board Cutting Form'!M294&amp;" "&amp;'Board Cutting Form'!K$12&amp;"-0"&amp;'Board Cutting Form'!K294&amp;")","")</f>
        <v/>
      </c>
      <c r="G168" s="98" t="str">
        <f t="shared" si="7"/>
        <v/>
      </c>
      <c r="H168" s="98" t="str">
        <f>IF('Board Cutting Form'!F294="","",'Board Cutting Form'!C294)</f>
        <v/>
      </c>
      <c r="I168" s="98" t="str">
        <f>IF('Board Cutting Form'!I294&gt;=1,'Board Cutting Form'!G294&amp;"-"&amp;'Board Cutting Form'!H294,"")</f>
        <v/>
      </c>
      <c r="J168" s="100" t="str">
        <f>IF('Board Cutting Form'!I294=2,'Board Cutting Form'!G294&amp;"-"&amp;'Board Cutting Form'!H294,"")</f>
        <v/>
      </c>
      <c r="K168" s="100" t="str">
        <f>IF('Board Cutting Form'!J294&gt;=1,'Board Cutting Form'!G294&amp;"-"&amp;'Board Cutting Form'!H294,"")</f>
        <v/>
      </c>
      <c r="L168" s="100" t="str">
        <f>IF('Board Cutting Form'!J294=2,'Board Cutting Form'!G294&amp;"-"&amp;'Board Cutting Form'!H294,"")</f>
        <v/>
      </c>
      <c r="M168" s="98" t="str">
        <f t="shared" si="8"/>
        <v/>
      </c>
    </row>
    <row r="169" spans="1:13" x14ac:dyDescent="0.25">
      <c r="A169" s="98" t="str">
        <f t="shared" si="6"/>
        <v/>
      </c>
      <c r="B169" s="98" t="str">
        <f>IF('Board Cutting Form'!B295="","",'Board Cutting Form'!B295)</f>
        <v/>
      </c>
      <c r="C169" s="98" t="str">
        <f>IF('Board Cutting Form'!D295="","",'Board Cutting Form'!D295)</f>
        <v/>
      </c>
      <c r="D169" s="98" t="str">
        <f>IF('Board Cutting Form'!E295="","",'Board Cutting Form'!E295)</f>
        <v/>
      </c>
      <c r="E169" s="98" t="str">
        <f>IF('Board Cutting Form'!F295="","",'Board Cutting Form'!F295)</f>
        <v/>
      </c>
      <c r="F169" s="99" t="str">
        <f>IF(OR('Board Cutting Form'!N295&gt;0,'Board Cutting Form'!M295&gt;0,'Board Cutting Form'!K295&gt;0),"("&amp;'Board Cutting Form'!N$12&amp;"-0"&amp;'Board Cutting Form'!N295&amp;" "&amp;'Board Cutting Form'!M$12&amp;"-0"&amp;'Board Cutting Form'!M295&amp;" "&amp;'Board Cutting Form'!K$12&amp;"-0"&amp;'Board Cutting Form'!K295&amp;")","")</f>
        <v/>
      </c>
      <c r="G169" s="98" t="str">
        <f t="shared" si="7"/>
        <v/>
      </c>
      <c r="H169" s="98" t="str">
        <f>IF('Board Cutting Form'!F295="","",'Board Cutting Form'!C295)</f>
        <v/>
      </c>
      <c r="I169" s="98" t="str">
        <f>IF('Board Cutting Form'!I295&gt;=1,'Board Cutting Form'!G295&amp;"-"&amp;'Board Cutting Form'!H295,"")</f>
        <v/>
      </c>
      <c r="J169" s="100" t="str">
        <f>IF('Board Cutting Form'!I295=2,'Board Cutting Form'!G295&amp;"-"&amp;'Board Cutting Form'!H295,"")</f>
        <v/>
      </c>
      <c r="K169" s="100" t="str">
        <f>IF('Board Cutting Form'!J295&gt;=1,'Board Cutting Form'!G295&amp;"-"&amp;'Board Cutting Form'!H295,"")</f>
        <v/>
      </c>
      <c r="L169" s="100" t="str">
        <f>IF('Board Cutting Form'!J295=2,'Board Cutting Form'!G295&amp;"-"&amp;'Board Cutting Form'!H295,"")</f>
        <v/>
      </c>
      <c r="M169" s="98" t="str">
        <f t="shared" si="8"/>
        <v/>
      </c>
    </row>
    <row r="170" spans="1:13" x14ac:dyDescent="0.25">
      <c r="A170" s="98" t="str">
        <f t="shared" si="6"/>
        <v/>
      </c>
      <c r="B170" s="98" t="str">
        <f>IF('Board Cutting Form'!B296="","",'Board Cutting Form'!B296)</f>
        <v/>
      </c>
      <c r="C170" s="98" t="str">
        <f>IF('Board Cutting Form'!D296="","",'Board Cutting Form'!D296)</f>
        <v/>
      </c>
      <c r="D170" s="98" t="str">
        <f>IF('Board Cutting Form'!E296="","",'Board Cutting Form'!E296)</f>
        <v/>
      </c>
      <c r="E170" s="98" t="str">
        <f>IF('Board Cutting Form'!F296="","",'Board Cutting Form'!F296)</f>
        <v/>
      </c>
      <c r="F170" s="99" t="str">
        <f>IF(OR('Board Cutting Form'!N296&gt;0,'Board Cutting Form'!M296&gt;0,'Board Cutting Form'!K296&gt;0),"("&amp;'Board Cutting Form'!N$12&amp;"-0"&amp;'Board Cutting Form'!N296&amp;" "&amp;'Board Cutting Form'!M$12&amp;"-0"&amp;'Board Cutting Form'!M296&amp;" "&amp;'Board Cutting Form'!K$12&amp;"-0"&amp;'Board Cutting Form'!K296&amp;")","")</f>
        <v/>
      </c>
      <c r="G170" s="98" t="str">
        <f t="shared" si="7"/>
        <v/>
      </c>
      <c r="H170" s="98" t="str">
        <f>IF('Board Cutting Form'!F296="","",'Board Cutting Form'!C296)</f>
        <v/>
      </c>
      <c r="I170" s="98" t="str">
        <f>IF('Board Cutting Form'!I296&gt;=1,'Board Cutting Form'!G296&amp;"-"&amp;'Board Cutting Form'!H296,"")</f>
        <v/>
      </c>
      <c r="J170" s="100" t="str">
        <f>IF('Board Cutting Form'!I296=2,'Board Cutting Form'!G296&amp;"-"&amp;'Board Cutting Form'!H296,"")</f>
        <v/>
      </c>
      <c r="K170" s="100" t="str">
        <f>IF('Board Cutting Form'!J296&gt;=1,'Board Cutting Form'!G296&amp;"-"&amp;'Board Cutting Form'!H296,"")</f>
        <v/>
      </c>
      <c r="L170" s="100" t="str">
        <f>IF('Board Cutting Form'!J296=2,'Board Cutting Form'!G296&amp;"-"&amp;'Board Cutting Form'!H296,"")</f>
        <v/>
      </c>
      <c r="M170" s="98" t="str">
        <f t="shared" si="8"/>
        <v/>
      </c>
    </row>
    <row r="171" spans="1:13" x14ac:dyDescent="0.25">
      <c r="A171" s="98" t="str">
        <f t="shared" si="6"/>
        <v/>
      </c>
      <c r="B171" s="98" t="str">
        <f>IF('Board Cutting Form'!B297="","",'Board Cutting Form'!B297)</f>
        <v/>
      </c>
      <c r="C171" s="98" t="str">
        <f>IF('Board Cutting Form'!D297="","",'Board Cutting Form'!D297)</f>
        <v/>
      </c>
      <c r="D171" s="98" t="str">
        <f>IF('Board Cutting Form'!E297="","",'Board Cutting Form'!E297)</f>
        <v/>
      </c>
      <c r="E171" s="98" t="str">
        <f>IF('Board Cutting Form'!F297="","",'Board Cutting Form'!F297)</f>
        <v/>
      </c>
      <c r="F171" s="99" t="str">
        <f>IF(OR('Board Cutting Form'!N297&gt;0,'Board Cutting Form'!M297&gt;0,'Board Cutting Form'!K297&gt;0),"("&amp;'Board Cutting Form'!N$12&amp;"-0"&amp;'Board Cutting Form'!N297&amp;" "&amp;'Board Cutting Form'!M$12&amp;"-0"&amp;'Board Cutting Form'!M297&amp;" "&amp;'Board Cutting Form'!K$12&amp;"-0"&amp;'Board Cutting Form'!K297&amp;")","")</f>
        <v/>
      </c>
      <c r="G171" s="98" t="str">
        <f t="shared" si="7"/>
        <v/>
      </c>
      <c r="H171" s="98" t="str">
        <f>IF('Board Cutting Form'!F297="","",'Board Cutting Form'!C297)</f>
        <v/>
      </c>
      <c r="I171" s="98" t="str">
        <f>IF('Board Cutting Form'!I297&gt;=1,'Board Cutting Form'!G297&amp;"-"&amp;'Board Cutting Form'!H297,"")</f>
        <v/>
      </c>
      <c r="J171" s="100" t="str">
        <f>IF('Board Cutting Form'!I297=2,'Board Cutting Form'!G297&amp;"-"&amp;'Board Cutting Form'!H297,"")</f>
        <v/>
      </c>
      <c r="K171" s="100" t="str">
        <f>IF('Board Cutting Form'!J297&gt;=1,'Board Cutting Form'!G297&amp;"-"&amp;'Board Cutting Form'!H297,"")</f>
        <v/>
      </c>
      <c r="L171" s="100" t="str">
        <f>IF('Board Cutting Form'!J297=2,'Board Cutting Form'!G297&amp;"-"&amp;'Board Cutting Form'!H297,"")</f>
        <v/>
      </c>
      <c r="M171" s="98" t="str">
        <f t="shared" si="8"/>
        <v/>
      </c>
    </row>
    <row r="172" spans="1:13" x14ac:dyDescent="0.25">
      <c r="A172" s="98" t="str">
        <f t="shared" si="6"/>
        <v/>
      </c>
      <c r="B172" s="98" t="str">
        <f>IF('Board Cutting Form'!B298="","",'Board Cutting Form'!B298)</f>
        <v/>
      </c>
      <c r="C172" s="98" t="str">
        <f>IF('Board Cutting Form'!D298="","",'Board Cutting Form'!D298)</f>
        <v/>
      </c>
      <c r="D172" s="98" t="str">
        <f>IF('Board Cutting Form'!E298="","",'Board Cutting Form'!E298)</f>
        <v/>
      </c>
      <c r="E172" s="98" t="str">
        <f>IF('Board Cutting Form'!F298="","",'Board Cutting Form'!F298)</f>
        <v/>
      </c>
      <c r="F172" s="99" t="str">
        <f>IF(OR('Board Cutting Form'!N298&gt;0,'Board Cutting Form'!M298&gt;0,'Board Cutting Form'!K298&gt;0),"("&amp;'Board Cutting Form'!N$12&amp;"-0"&amp;'Board Cutting Form'!N298&amp;" "&amp;'Board Cutting Form'!M$12&amp;"-0"&amp;'Board Cutting Form'!M298&amp;" "&amp;'Board Cutting Form'!K$12&amp;"-0"&amp;'Board Cutting Form'!K298&amp;")","")</f>
        <v/>
      </c>
      <c r="G172" s="98" t="str">
        <f t="shared" si="7"/>
        <v/>
      </c>
      <c r="H172" s="98" t="str">
        <f>IF('Board Cutting Form'!F298="","",'Board Cutting Form'!C298)</f>
        <v/>
      </c>
      <c r="I172" s="98" t="str">
        <f>IF('Board Cutting Form'!I298&gt;=1,'Board Cutting Form'!G298&amp;"-"&amp;'Board Cutting Form'!H298,"")</f>
        <v/>
      </c>
      <c r="J172" s="100" t="str">
        <f>IF('Board Cutting Form'!I298=2,'Board Cutting Form'!G298&amp;"-"&amp;'Board Cutting Form'!H298,"")</f>
        <v/>
      </c>
      <c r="K172" s="100" t="str">
        <f>IF('Board Cutting Form'!J298&gt;=1,'Board Cutting Form'!G298&amp;"-"&amp;'Board Cutting Form'!H298,"")</f>
        <v/>
      </c>
      <c r="L172" s="100" t="str">
        <f>IF('Board Cutting Form'!J298=2,'Board Cutting Form'!G298&amp;"-"&amp;'Board Cutting Form'!H298,"")</f>
        <v/>
      </c>
      <c r="M172" s="98" t="str">
        <f t="shared" si="8"/>
        <v/>
      </c>
    </row>
    <row r="173" spans="1:13" x14ac:dyDescent="0.25">
      <c r="A173" s="98" t="str">
        <f t="shared" si="6"/>
        <v/>
      </c>
      <c r="B173" s="98" t="str">
        <f>IF('Board Cutting Form'!B299="","",'Board Cutting Form'!B299)</f>
        <v/>
      </c>
      <c r="C173" s="98" t="str">
        <f>IF('Board Cutting Form'!D299="","",'Board Cutting Form'!D299)</f>
        <v/>
      </c>
      <c r="D173" s="98" t="str">
        <f>IF('Board Cutting Form'!E299="","",'Board Cutting Form'!E299)</f>
        <v/>
      </c>
      <c r="E173" s="98" t="str">
        <f>IF('Board Cutting Form'!F299="","",'Board Cutting Form'!F299)</f>
        <v/>
      </c>
      <c r="F173" s="99" t="str">
        <f>IF(OR('Board Cutting Form'!N299&gt;0,'Board Cutting Form'!M299&gt;0,'Board Cutting Form'!K299&gt;0),"("&amp;'Board Cutting Form'!N$12&amp;"-0"&amp;'Board Cutting Form'!N299&amp;" "&amp;'Board Cutting Form'!M$12&amp;"-0"&amp;'Board Cutting Form'!M299&amp;" "&amp;'Board Cutting Form'!K$12&amp;"-0"&amp;'Board Cutting Form'!K299&amp;")","")</f>
        <v/>
      </c>
      <c r="G173" s="98" t="str">
        <f t="shared" si="7"/>
        <v/>
      </c>
      <c r="H173" s="98" t="str">
        <f>IF('Board Cutting Form'!F299="","",'Board Cutting Form'!C299)</f>
        <v/>
      </c>
      <c r="I173" s="98" t="str">
        <f>IF('Board Cutting Form'!I299&gt;=1,'Board Cutting Form'!G299&amp;"-"&amp;'Board Cutting Form'!H299,"")</f>
        <v/>
      </c>
      <c r="J173" s="100" t="str">
        <f>IF('Board Cutting Form'!I299=2,'Board Cutting Form'!G299&amp;"-"&amp;'Board Cutting Form'!H299,"")</f>
        <v/>
      </c>
      <c r="K173" s="100" t="str">
        <f>IF('Board Cutting Form'!J299&gt;=1,'Board Cutting Form'!G299&amp;"-"&amp;'Board Cutting Form'!H299,"")</f>
        <v/>
      </c>
      <c r="L173" s="100" t="str">
        <f>IF('Board Cutting Form'!J299=2,'Board Cutting Form'!G299&amp;"-"&amp;'Board Cutting Form'!H299,"")</f>
        <v/>
      </c>
      <c r="M173" s="98" t="str">
        <f t="shared" si="8"/>
        <v/>
      </c>
    </row>
    <row r="174" spans="1:13" x14ac:dyDescent="0.25">
      <c r="A174" s="98" t="str">
        <f t="shared" si="6"/>
        <v/>
      </c>
      <c r="B174" s="98" t="str">
        <f>IF('Board Cutting Form'!B300="","",'Board Cutting Form'!B300)</f>
        <v/>
      </c>
      <c r="C174" s="98" t="str">
        <f>IF('Board Cutting Form'!D300="","",'Board Cutting Form'!D300)</f>
        <v/>
      </c>
      <c r="D174" s="98" t="str">
        <f>IF('Board Cutting Form'!E300="","",'Board Cutting Form'!E300)</f>
        <v/>
      </c>
      <c r="E174" s="98" t="str">
        <f>IF('Board Cutting Form'!F300="","",'Board Cutting Form'!F300)</f>
        <v/>
      </c>
      <c r="F174" s="99" t="str">
        <f>IF(OR('Board Cutting Form'!N300&gt;0,'Board Cutting Form'!M300&gt;0,'Board Cutting Form'!K300&gt;0),"("&amp;'Board Cutting Form'!N$12&amp;"-0"&amp;'Board Cutting Form'!N300&amp;" "&amp;'Board Cutting Form'!M$12&amp;"-0"&amp;'Board Cutting Form'!M300&amp;" "&amp;'Board Cutting Form'!K$12&amp;"-0"&amp;'Board Cutting Form'!K300&amp;")","")</f>
        <v/>
      </c>
      <c r="G174" s="98" t="str">
        <f t="shared" si="7"/>
        <v/>
      </c>
      <c r="H174" s="98" t="str">
        <f>IF('Board Cutting Form'!F300="","",'Board Cutting Form'!C300)</f>
        <v/>
      </c>
      <c r="I174" s="98" t="str">
        <f>IF('Board Cutting Form'!I300&gt;=1,'Board Cutting Form'!G300&amp;"-"&amp;'Board Cutting Form'!H300,"")</f>
        <v/>
      </c>
      <c r="J174" s="100" t="str">
        <f>IF('Board Cutting Form'!I300=2,'Board Cutting Form'!G300&amp;"-"&amp;'Board Cutting Form'!H300,"")</f>
        <v/>
      </c>
      <c r="K174" s="100" t="str">
        <f>IF('Board Cutting Form'!J300&gt;=1,'Board Cutting Form'!G300&amp;"-"&amp;'Board Cutting Form'!H300,"")</f>
        <v/>
      </c>
      <c r="L174" s="100" t="str">
        <f>IF('Board Cutting Form'!J300=2,'Board Cutting Form'!G300&amp;"-"&amp;'Board Cutting Form'!H300,"")</f>
        <v/>
      </c>
      <c r="M174" s="98" t="str">
        <f t="shared" si="8"/>
        <v/>
      </c>
    </row>
    <row r="175" spans="1:13" x14ac:dyDescent="0.25">
      <c r="A175" s="98" t="str">
        <f t="shared" si="6"/>
        <v/>
      </c>
      <c r="B175" s="98" t="str">
        <f>IF('Board Cutting Form'!B301="","",'Board Cutting Form'!B301)</f>
        <v/>
      </c>
      <c r="C175" s="98" t="str">
        <f>IF('Board Cutting Form'!D301="","",'Board Cutting Form'!D301)</f>
        <v/>
      </c>
      <c r="D175" s="98" t="str">
        <f>IF('Board Cutting Form'!E301="","",'Board Cutting Form'!E301)</f>
        <v/>
      </c>
      <c r="E175" s="98" t="str">
        <f>IF('Board Cutting Form'!F301="","",'Board Cutting Form'!F301)</f>
        <v/>
      </c>
      <c r="F175" s="99" t="str">
        <f>IF(OR('Board Cutting Form'!N301&gt;0,'Board Cutting Form'!M301&gt;0,'Board Cutting Form'!K301&gt;0),"("&amp;'Board Cutting Form'!N$12&amp;"-0"&amp;'Board Cutting Form'!N301&amp;" "&amp;'Board Cutting Form'!M$12&amp;"-0"&amp;'Board Cutting Form'!M301&amp;" "&amp;'Board Cutting Form'!K$12&amp;"-0"&amp;'Board Cutting Form'!K301&amp;")","")</f>
        <v/>
      </c>
      <c r="G175" s="98" t="str">
        <f t="shared" si="7"/>
        <v/>
      </c>
      <c r="H175" s="98" t="str">
        <f>IF('Board Cutting Form'!F301="","",'Board Cutting Form'!C301)</f>
        <v/>
      </c>
      <c r="I175" s="98" t="str">
        <f>IF('Board Cutting Form'!I301&gt;=1,'Board Cutting Form'!G301&amp;"-"&amp;'Board Cutting Form'!H301,"")</f>
        <v/>
      </c>
      <c r="J175" s="100" t="str">
        <f>IF('Board Cutting Form'!I301=2,'Board Cutting Form'!G301&amp;"-"&amp;'Board Cutting Form'!H301,"")</f>
        <v/>
      </c>
      <c r="K175" s="100" t="str">
        <f>IF('Board Cutting Form'!J301&gt;=1,'Board Cutting Form'!G301&amp;"-"&amp;'Board Cutting Form'!H301,"")</f>
        <v/>
      </c>
      <c r="L175" s="100" t="str">
        <f>IF('Board Cutting Form'!J301=2,'Board Cutting Form'!G301&amp;"-"&amp;'Board Cutting Form'!H301,"")</f>
        <v/>
      </c>
      <c r="M175" s="98" t="str">
        <f t="shared" si="8"/>
        <v/>
      </c>
    </row>
    <row r="176" spans="1:13" x14ac:dyDescent="0.25">
      <c r="A176" s="98" t="str">
        <f t="shared" si="6"/>
        <v/>
      </c>
      <c r="B176" s="98" t="str">
        <f>IF('Board Cutting Form'!B302="","",'Board Cutting Form'!B302)</f>
        <v/>
      </c>
      <c r="C176" s="98" t="str">
        <f>IF('Board Cutting Form'!D302="","",'Board Cutting Form'!D302)</f>
        <v/>
      </c>
      <c r="D176" s="98" t="str">
        <f>IF('Board Cutting Form'!E302="","",'Board Cutting Form'!E302)</f>
        <v/>
      </c>
      <c r="E176" s="98" t="str">
        <f>IF('Board Cutting Form'!F302="","",'Board Cutting Form'!F302)</f>
        <v/>
      </c>
      <c r="F176" s="99" t="str">
        <f>IF(OR('Board Cutting Form'!N302&gt;0,'Board Cutting Form'!M302&gt;0,'Board Cutting Form'!K302&gt;0),"("&amp;'Board Cutting Form'!N$12&amp;"-0"&amp;'Board Cutting Form'!N302&amp;" "&amp;'Board Cutting Form'!M$12&amp;"-0"&amp;'Board Cutting Form'!M302&amp;" "&amp;'Board Cutting Form'!K$12&amp;"-0"&amp;'Board Cutting Form'!K302&amp;")","")</f>
        <v/>
      </c>
      <c r="G176" s="98" t="str">
        <f t="shared" si="7"/>
        <v/>
      </c>
      <c r="H176" s="98" t="str">
        <f>IF('Board Cutting Form'!F302="","",'Board Cutting Form'!C302)</f>
        <v/>
      </c>
      <c r="I176" s="98" t="str">
        <f>IF('Board Cutting Form'!I302&gt;=1,'Board Cutting Form'!G302&amp;"-"&amp;'Board Cutting Form'!H302,"")</f>
        <v/>
      </c>
      <c r="J176" s="100" t="str">
        <f>IF('Board Cutting Form'!I302=2,'Board Cutting Form'!G302&amp;"-"&amp;'Board Cutting Form'!H302,"")</f>
        <v/>
      </c>
      <c r="K176" s="100" t="str">
        <f>IF('Board Cutting Form'!J302&gt;=1,'Board Cutting Form'!G302&amp;"-"&amp;'Board Cutting Form'!H302,"")</f>
        <v/>
      </c>
      <c r="L176" s="100" t="str">
        <f>IF('Board Cutting Form'!J302=2,'Board Cutting Form'!G302&amp;"-"&amp;'Board Cutting Form'!H302,"")</f>
        <v/>
      </c>
      <c r="M176" s="98" t="str">
        <f t="shared" si="8"/>
        <v/>
      </c>
    </row>
    <row r="177" spans="1:13" x14ac:dyDescent="0.25">
      <c r="A177" s="98" t="str">
        <f t="shared" si="6"/>
        <v/>
      </c>
      <c r="B177" s="98" t="str">
        <f>IF('Board Cutting Form'!B303="","",'Board Cutting Form'!B303)</f>
        <v/>
      </c>
      <c r="C177" s="98" t="str">
        <f>IF('Board Cutting Form'!D303="","",'Board Cutting Form'!D303)</f>
        <v/>
      </c>
      <c r="D177" s="98" t="str">
        <f>IF('Board Cutting Form'!E303="","",'Board Cutting Form'!E303)</f>
        <v/>
      </c>
      <c r="E177" s="98" t="str">
        <f>IF('Board Cutting Form'!F303="","",'Board Cutting Form'!F303)</f>
        <v/>
      </c>
      <c r="F177" s="99" t="str">
        <f>IF(OR('Board Cutting Form'!N303&gt;0,'Board Cutting Form'!M303&gt;0,'Board Cutting Form'!K303&gt;0),"("&amp;'Board Cutting Form'!N$12&amp;"-0"&amp;'Board Cutting Form'!N303&amp;" "&amp;'Board Cutting Form'!M$12&amp;"-0"&amp;'Board Cutting Form'!M303&amp;" "&amp;'Board Cutting Form'!K$12&amp;"-0"&amp;'Board Cutting Form'!K303&amp;")","")</f>
        <v/>
      </c>
      <c r="G177" s="98" t="str">
        <f t="shared" si="7"/>
        <v/>
      </c>
      <c r="H177" s="98" t="str">
        <f>IF('Board Cutting Form'!F303="","",'Board Cutting Form'!C303)</f>
        <v/>
      </c>
      <c r="I177" s="98" t="str">
        <f>IF('Board Cutting Form'!I303&gt;=1,'Board Cutting Form'!G303&amp;"-"&amp;'Board Cutting Form'!H303,"")</f>
        <v/>
      </c>
      <c r="J177" s="100" t="str">
        <f>IF('Board Cutting Form'!I303=2,'Board Cutting Form'!G303&amp;"-"&amp;'Board Cutting Form'!H303,"")</f>
        <v/>
      </c>
      <c r="K177" s="100" t="str">
        <f>IF('Board Cutting Form'!J303&gt;=1,'Board Cutting Form'!G303&amp;"-"&amp;'Board Cutting Form'!H303,"")</f>
        <v/>
      </c>
      <c r="L177" s="100" t="str">
        <f>IF('Board Cutting Form'!J303=2,'Board Cutting Form'!G303&amp;"-"&amp;'Board Cutting Form'!H303,"")</f>
        <v/>
      </c>
      <c r="M177" s="98" t="str">
        <f t="shared" si="8"/>
        <v/>
      </c>
    </row>
    <row r="178" spans="1:13" x14ac:dyDescent="0.25">
      <c r="A178" s="98" t="str">
        <f t="shared" si="6"/>
        <v/>
      </c>
      <c r="B178" s="98" t="str">
        <f>IF('Board Cutting Form'!B304="","",'Board Cutting Form'!B304)</f>
        <v/>
      </c>
      <c r="C178" s="98" t="str">
        <f>IF('Board Cutting Form'!D304="","",'Board Cutting Form'!D304)</f>
        <v/>
      </c>
      <c r="D178" s="98" t="str">
        <f>IF('Board Cutting Form'!E304="","",'Board Cutting Form'!E304)</f>
        <v/>
      </c>
      <c r="E178" s="98" t="str">
        <f>IF('Board Cutting Form'!F304="","",'Board Cutting Form'!F304)</f>
        <v/>
      </c>
      <c r="F178" s="99" t="str">
        <f>IF(OR('Board Cutting Form'!N304&gt;0,'Board Cutting Form'!M304&gt;0,'Board Cutting Form'!K304&gt;0),"("&amp;'Board Cutting Form'!N$12&amp;"-0"&amp;'Board Cutting Form'!N304&amp;" "&amp;'Board Cutting Form'!M$12&amp;"-0"&amp;'Board Cutting Form'!M304&amp;" "&amp;'Board Cutting Form'!K$12&amp;"-0"&amp;'Board Cutting Form'!K304&amp;")","")</f>
        <v/>
      </c>
      <c r="G178" s="98" t="str">
        <f t="shared" si="7"/>
        <v/>
      </c>
      <c r="H178" s="98" t="str">
        <f>IF('Board Cutting Form'!F304="","",'Board Cutting Form'!C304)</f>
        <v/>
      </c>
      <c r="I178" s="98" t="str">
        <f>IF('Board Cutting Form'!I304&gt;=1,'Board Cutting Form'!G304&amp;"-"&amp;'Board Cutting Form'!H304,"")</f>
        <v/>
      </c>
      <c r="J178" s="100" t="str">
        <f>IF('Board Cutting Form'!I304=2,'Board Cutting Form'!G304&amp;"-"&amp;'Board Cutting Form'!H304,"")</f>
        <v/>
      </c>
      <c r="K178" s="100" t="str">
        <f>IF('Board Cutting Form'!J304&gt;=1,'Board Cutting Form'!G304&amp;"-"&amp;'Board Cutting Form'!H304,"")</f>
        <v/>
      </c>
      <c r="L178" s="100" t="str">
        <f>IF('Board Cutting Form'!J304=2,'Board Cutting Form'!G304&amp;"-"&amp;'Board Cutting Form'!H304,"")</f>
        <v/>
      </c>
      <c r="M178" s="98" t="str">
        <f t="shared" si="8"/>
        <v/>
      </c>
    </row>
    <row r="179" spans="1:13" x14ac:dyDescent="0.25">
      <c r="A179" s="98" t="str">
        <f t="shared" si="6"/>
        <v/>
      </c>
      <c r="B179" s="98" t="str">
        <f>IF('Board Cutting Form'!B305="","",'Board Cutting Form'!B305)</f>
        <v/>
      </c>
      <c r="C179" s="98" t="str">
        <f>IF('Board Cutting Form'!D305="","",'Board Cutting Form'!D305)</f>
        <v/>
      </c>
      <c r="D179" s="98" t="str">
        <f>IF('Board Cutting Form'!E305="","",'Board Cutting Form'!E305)</f>
        <v/>
      </c>
      <c r="E179" s="98" t="str">
        <f>IF('Board Cutting Form'!F305="","",'Board Cutting Form'!F305)</f>
        <v/>
      </c>
      <c r="F179" s="99" t="str">
        <f>IF(OR('Board Cutting Form'!N305&gt;0,'Board Cutting Form'!M305&gt;0,'Board Cutting Form'!K305&gt;0),"("&amp;'Board Cutting Form'!N$12&amp;"-0"&amp;'Board Cutting Form'!N305&amp;" "&amp;'Board Cutting Form'!M$12&amp;"-0"&amp;'Board Cutting Form'!M305&amp;" "&amp;'Board Cutting Form'!K$12&amp;"-0"&amp;'Board Cutting Form'!K305&amp;")","")</f>
        <v/>
      </c>
      <c r="G179" s="98" t="str">
        <f t="shared" si="7"/>
        <v/>
      </c>
      <c r="H179" s="98" t="str">
        <f>IF('Board Cutting Form'!F305="","",'Board Cutting Form'!C305)</f>
        <v/>
      </c>
      <c r="I179" s="98" t="str">
        <f>IF('Board Cutting Form'!I305&gt;=1,'Board Cutting Form'!G305&amp;"-"&amp;'Board Cutting Form'!H305,"")</f>
        <v/>
      </c>
      <c r="J179" s="100" t="str">
        <f>IF('Board Cutting Form'!I305=2,'Board Cutting Form'!G305&amp;"-"&amp;'Board Cutting Form'!H305,"")</f>
        <v/>
      </c>
      <c r="K179" s="100" t="str">
        <f>IF('Board Cutting Form'!J305&gt;=1,'Board Cutting Form'!G305&amp;"-"&amp;'Board Cutting Form'!H305,"")</f>
        <v/>
      </c>
      <c r="L179" s="100" t="str">
        <f>IF('Board Cutting Form'!J305=2,'Board Cutting Form'!G305&amp;"-"&amp;'Board Cutting Form'!H305,"")</f>
        <v/>
      </c>
      <c r="M179" s="98" t="str">
        <f t="shared" si="8"/>
        <v/>
      </c>
    </row>
    <row r="180" spans="1:13" x14ac:dyDescent="0.25">
      <c r="A180" s="98" t="str">
        <f t="shared" si="6"/>
        <v/>
      </c>
      <c r="B180" s="98" t="str">
        <f>IF('Board Cutting Form'!B306="","",'Board Cutting Form'!B306)</f>
        <v/>
      </c>
      <c r="C180" s="98" t="str">
        <f>IF('Board Cutting Form'!D306="","",'Board Cutting Form'!D306)</f>
        <v/>
      </c>
      <c r="D180" s="98" t="str">
        <f>IF('Board Cutting Form'!E306="","",'Board Cutting Form'!E306)</f>
        <v/>
      </c>
      <c r="E180" s="98" t="str">
        <f>IF('Board Cutting Form'!F306="","",'Board Cutting Form'!F306)</f>
        <v/>
      </c>
      <c r="F180" s="99" t="str">
        <f>IF(OR('Board Cutting Form'!N306&gt;0,'Board Cutting Form'!M306&gt;0,'Board Cutting Form'!K306&gt;0),"("&amp;'Board Cutting Form'!N$12&amp;"-0"&amp;'Board Cutting Form'!N306&amp;" "&amp;'Board Cutting Form'!M$12&amp;"-0"&amp;'Board Cutting Form'!M306&amp;" "&amp;'Board Cutting Form'!K$12&amp;"-0"&amp;'Board Cutting Form'!K306&amp;")","")</f>
        <v/>
      </c>
      <c r="G180" s="98" t="str">
        <f t="shared" si="7"/>
        <v/>
      </c>
      <c r="H180" s="98" t="str">
        <f>IF('Board Cutting Form'!F306="","",'Board Cutting Form'!C306)</f>
        <v/>
      </c>
      <c r="I180" s="98" t="str">
        <f>IF('Board Cutting Form'!I306&gt;=1,'Board Cutting Form'!G306&amp;"-"&amp;'Board Cutting Form'!H306,"")</f>
        <v/>
      </c>
      <c r="J180" s="100" t="str">
        <f>IF('Board Cutting Form'!I306=2,'Board Cutting Form'!G306&amp;"-"&amp;'Board Cutting Form'!H306,"")</f>
        <v/>
      </c>
      <c r="K180" s="100" t="str">
        <f>IF('Board Cutting Form'!J306&gt;=1,'Board Cutting Form'!G306&amp;"-"&amp;'Board Cutting Form'!H306,"")</f>
        <v/>
      </c>
      <c r="L180" s="100" t="str">
        <f>IF('Board Cutting Form'!J306=2,'Board Cutting Form'!G306&amp;"-"&amp;'Board Cutting Form'!H306,"")</f>
        <v/>
      </c>
      <c r="M180" s="98" t="str">
        <f t="shared" si="8"/>
        <v/>
      </c>
    </row>
    <row r="181" spans="1:13" x14ac:dyDescent="0.25">
      <c r="A181" s="98" t="str">
        <f t="shared" si="6"/>
        <v/>
      </c>
      <c r="B181" s="98" t="str">
        <f>IF('Board Cutting Form'!B307="","",'Board Cutting Form'!B307)</f>
        <v/>
      </c>
      <c r="C181" s="98" t="str">
        <f>IF('Board Cutting Form'!D307="","",'Board Cutting Form'!D307)</f>
        <v/>
      </c>
      <c r="D181" s="98" t="str">
        <f>IF('Board Cutting Form'!E307="","",'Board Cutting Form'!E307)</f>
        <v/>
      </c>
      <c r="E181" s="98" t="str">
        <f>IF('Board Cutting Form'!F307="","",'Board Cutting Form'!F307)</f>
        <v/>
      </c>
      <c r="F181" s="99" t="str">
        <f>IF(OR('Board Cutting Form'!N307&gt;0,'Board Cutting Form'!M307&gt;0,'Board Cutting Form'!K307&gt;0),"("&amp;'Board Cutting Form'!N$12&amp;"-0"&amp;'Board Cutting Form'!N307&amp;" "&amp;'Board Cutting Form'!M$12&amp;"-0"&amp;'Board Cutting Form'!M307&amp;" "&amp;'Board Cutting Form'!K$12&amp;"-0"&amp;'Board Cutting Form'!K307&amp;")","")</f>
        <v/>
      </c>
      <c r="G181" s="98" t="str">
        <f t="shared" si="7"/>
        <v/>
      </c>
      <c r="H181" s="98" t="str">
        <f>IF('Board Cutting Form'!F307="","",'Board Cutting Form'!C307)</f>
        <v/>
      </c>
      <c r="I181" s="98" t="str">
        <f>IF('Board Cutting Form'!I307&gt;=1,'Board Cutting Form'!G307&amp;"-"&amp;'Board Cutting Form'!H307,"")</f>
        <v/>
      </c>
      <c r="J181" s="100" t="str">
        <f>IF('Board Cutting Form'!I307=2,'Board Cutting Form'!G307&amp;"-"&amp;'Board Cutting Form'!H307,"")</f>
        <v/>
      </c>
      <c r="K181" s="100" t="str">
        <f>IF('Board Cutting Form'!J307&gt;=1,'Board Cutting Form'!G307&amp;"-"&amp;'Board Cutting Form'!H307,"")</f>
        <v/>
      </c>
      <c r="L181" s="100" t="str">
        <f>IF('Board Cutting Form'!J307=2,'Board Cutting Form'!G307&amp;"-"&amp;'Board Cutting Form'!H307,"")</f>
        <v/>
      </c>
      <c r="M181" s="98" t="str">
        <f t="shared" si="8"/>
        <v/>
      </c>
    </row>
    <row r="182" spans="1:13" x14ac:dyDescent="0.25">
      <c r="A182" s="98" t="str">
        <f t="shared" si="6"/>
        <v/>
      </c>
      <c r="B182" s="98" t="str">
        <f>IF('Board Cutting Form'!B308="","",'Board Cutting Form'!B308)</f>
        <v/>
      </c>
      <c r="C182" s="98" t="str">
        <f>IF('Board Cutting Form'!D308="","",'Board Cutting Form'!D308)</f>
        <v/>
      </c>
      <c r="D182" s="98" t="str">
        <f>IF('Board Cutting Form'!E308="","",'Board Cutting Form'!E308)</f>
        <v/>
      </c>
      <c r="E182" s="98" t="str">
        <f>IF('Board Cutting Form'!F308="","",'Board Cutting Form'!F308)</f>
        <v/>
      </c>
      <c r="F182" s="99" t="str">
        <f>IF(OR('Board Cutting Form'!N308&gt;0,'Board Cutting Form'!M308&gt;0,'Board Cutting Form'!K308&gt;0),"("&amp;'Board Cutting Form'!N$12&amp;"-0"&amp;'Board Cutting Form'!N308&amp;" "&amp;'Board Cutting Form'!M$12&amp;"-0"&amp;'Board Cutting Form'!M308&amp;" "&amp;'Board Cutting Form'!K$12&amp;"-0"&amp;'Board Cutting Form'!K308&amp;")","")</f>
        <v/>
      </c>
      <c r="G182" s="98" t="str">
        <f t="shared" si="7"/>
        <v/>
      </c>
      <c r="H182" s="98" t="str">
        <f>IF('Board Cutting Form'!F308="","",'Board Cutting Form'!C308)</f>
        <v/>
      </c>
      <c r="I182" s="98" t="str">
        <f>IF('Board Cutting Form'!I308&gt;=1,'Board Cutting Form'!G308&amp;"-"&amp;'Board Cutting Form'!H308,"")</f>
        <v/>
      </c>
      <c r="J182" s="100" t="str">
        <f>IF('Board Cutting Form'!I308=2,'Board Cutting Form'!G308&amp;"-"&amp;'Board Cutting Form'!H308,"")</f>
        <v/>
      </c>
      <c r="K182" s="100" t="str">
        <f>IF('Board Cutting Form'!J308&gt;=1,'Board Cutting Form'!G308&amp;"-"&amp;'Board Cutting Form'!H308,"")</f>
        <v/>
      </c>
      <c r="L182" s="100" t="str">
        <f>IF('Board Cutting Form'!J308=2,'Board Cutting Form'!G308&amp;"-"&amp;'Board Cutting Form'!H308,"")</f>
        <v/>
      </c>
      <c r="M182" s="98" t="str">
        <f t="shared" si="8"/>
        <v/>
      </c>
    </row>
    <row r="183" spans="1:13" x14ac:dyDescent="0.25">
      <c r="A183" s="98" t="str">
        <f t="shared" si="6"/>
        <v/>
      </c>
      <c r="B183" s="98" t="str">
        <f>IF('Board Cutting Form'!B309="","",'Board Cutting Form'!B309)</f>
        <v/>
      </c>
      <c r="C183" s="98" t="str">
        <f>IF('Board Cutting Form'!D309="","",'Board Cutting Form'!D309)</f>
        <v/>
      </c>
      <c r="D183" s="98" t="str">
        <f>IF('Board Cutting Form'!E309="","",'Board Cutting Form'!E309)</f>
        <v/>
      </c>
      <c r="E183" s="98" t="str">
        <f>IF('Board Cutting Form'!F309="","",'Board Cutting Form'!F309)</f>
        <v/>
      </c>
      <c r="F183" s="99" t="str">
        <f>IF(OR('Board Cutting Form'!N309&gt;0,'Board Cutting Form'!M309&gt;0,'Board Cutting Form'!K309&gt;0),"("&amp;'Board Cutting Form'!N$12&amp;"-0"&amp;'Board Cutting Form'!N309&amp;" "&amp;'Board Cutting Form'!M$12&amp;"-0"&amp;'Board Cutting Form'!M309&amp;" "&amp;'Board Cutting Form'!K$12&amp;"-0"&amp;'Board Cutting Form'!K309&amp;")","")</f>
        <v/>
      </c>
      <c r="G183" s="98" t="str">
        <f t="shared" si="7"/>
        <v/>
      </c>
      <c r="H183" s="98" t="str">
        <f>IF('Board Cutting Form'!F309="","",'Board Cutting Form'!C309)</f>
        <v/>
      </c>
      <c r="I183" s="98" t="str">
        <f>IF('Board Cutting Form'!I309&gt;=1,'Board Cutting Form'!G309&amp;"-"&amp;'Board Cutting Form'!H309,"")</f>
        <v/>
      </c>
      <c r="J183" s="100" t="str">
        <f>IF('Board Cutting Form'!I309=2,'Board Cutting Form'!G309&amp;"-"&amp;'Board Cutting Form'!H309,"")</f>
        <v/>
      </c>
      <c r="K183" s="100" t="str">
        <f>IF('Board Cutting Form'!J309&gt;=1,'Board Cutting Form'!G309&amp;"-"&amp;'Board Cutting Form'!H309,"")</f>
        <v/>
      </c>
      <c r="L183" s="100" t="str">
        <f>IF('Board Cutting Form'!J309=2,'Board Cutting Form'!G309&amp;"-"&amp;'Board Cutting Form'!H309,"")</f>
        <v/>
      </c>
      <c r="M183" s="98" t="str">
        <f t="shared" si="8"/>
        <v/>
      </c>
    </row>
    <row r="184" spans="1:13" x14ac:dyDescent="0.25">
      <c r="A184" s="98" t="str">
        <f t="shared" si="6"/>
        <v/>
      </c>
      <c r="B184" s="98" t="str">
        <f>IF('Board Cutting Form'!B310="","",'Board Cutting Form'!B310)</f>
        <v/>
      </c>
      <c r="C184" s="98" t="str">
        <f>IF('Board Cutting Form'!D310="","",'Board Cutting Form'!D310)</f>
        <v/>
      </c>
      <c r="D184" s="98" t="str">
        <f>IF('Board Cutting Form'!E310="","",'Board Cutting Form'!E310)</f>
        <v/>
      </c>
      <c r="E184" s="98" t="str">
        <f>IF('Board Cutting Form'!F310="","",'Board Cutting Form'!F310)</f>
        <v/>
      </c>
      <c r="F184" s="99" t="str">
        <f>IF(OR('Board Cutting Form'!N310&gt;0,'Board Cutting Form'!M310&gt;0,'Board Cutting Form'!K310&gt;0),"("&amp;'Board Cutting Form'!N$12&amp;"-0"&amp;'Board Cutting Form'!N310&amp;" "&amp;'Board Cutting Form'!M$12&amp;"-0"&amp;'Board Cutting Form'!M310&amp;" "&amp;'Board Cutting Form'!K$12&amp;"-0"&amp;'Board Cutting Form'!K310&amp;")","")</f>
        <v/>
      </c>
      <c r="G184" s="98" t="str">
        <f t="shared" si="7"/>
        <v/>
      </c>
      <c r="H184" s="98" t="str">
        <f>IF('Board Cutting Form'!F310="","",'Board Cutting Form'!C310)</f>
        <v/>
      </c>
      <c r="I184" s="98" t="str">
        <f>IF('Board Cutting Form'!I310&gt;=1,'Board Cutting Form'!G310&amp;"-"&amp;'Board Cutting Form'!H310,"")</f>
        <v/>
      </c>
      <c r="J184" s="100" t="str">
        <f>IF('Board Cutting Form'!I310=2,'Board Cutting Form'!G310&amp;"-"&amp;'Board Cutting Form'!H310,"")</f>
        <v/>
      </c>
      <c r="K184" s="100" t="str">
        <f>IF('Board Cutting Form'!J310&gt;=1,'Board Cutting Form'!G310&amp;"-"&amp;'Board Cutting Form'!H310,"")</f>
        <v/>
      </c>
      <c r="L184" s="100" t="str">
        <f>IF('Board Cutting Form'!J310=2,'Board Cutting Form'!G310&amp;"-"&amp;'Board Cutting Form'!H310,"")</f>
        <v/>
      </c>
      <c r="M184" s="98" t="str">
        <f t="shared" si="8"/>
        <v/>
      </c>
    </row>
    <row r="185" spans="1:13" x14ac:dyDescent="0.25">
      <c r="A185" s="98" t="str">
        <f t="shared" si="6"/>
        <v/>
      </c>
      <c r="B185" s="98" t="str">
        <f>IF('Board Cutting Form'!B311="","",'Board Cutting Form'!B311)</f>
        <v/>
      </c>
      <c r="C185" s="98" t="str">
        <f>IF('Board Cutting Form'!D311="","",'Board Cutting Form'!D311)</f>
        <v/>
      </c>
      <c r="D185" s="98" t="str">
        <f>IF('Board Cutting Form'!E311="","",'Board Cutting Form'!E311)</f>
        <v/>
      </c>
      <c r="E185" s="98" t="str">
        <f>IF('Board Cutting Form'!F311="","",'Board Cutting Form'!F311)</f>
        <v/>
      </c>
      <c r="F185" s="99" t="str">
        <f>IF(OR('Board Cutting Form'!N311&gt;0,'Board Cutting Form'!M311&gt;0,'Board Cutting Form'!K311&gt;0),"("&amp;'Board Cutting Form'!N$12&amp;"-0"&amp;'Board Cutting Form'!N311&amp;" "&amp;'Board Cutting Form'!M$12&amp;"-0"&amp;'Board Cutting Form'!M311&amp;" "&amp;'Board Cutting Form'!K$12&amp;"-0"&amp;'Board Cutting Form'!K311&amp;")","")</f>
        <v/>
      </c>
      <c r="G185" s="98" t="str">
        <f t="shared" si="7"/>
        <v/>
      </c>
      <c r="H185" s="98" t="str">
        <f>IF('Board Cutting Form'!F311="","",'Board Cutting Form'!C311)</f>
        <v/>
      </c>
      <c r="I185" s="98" t="str">
        <f>IF('Board Cutting Form'!I311&gt;=1,'Board Cutting Form'!G311&amp;"-"&amp;'Board Cutting Form'!H311,"")</f>
        <v/>
      </c>
      <c r="J185" s="100" t="str">
        <f>IF('Board Cutting Form'!I311=2,'Board Cutting Form'!G311&amp;"-"&amp;'Board Cutting Form'!H311,"")</f>
        <v/>
      </c>
      <c r="K185" s="100" t="str">
        <f>IF('Board Cutting Form'!J311&gt;=1,'Board Cutting Form'!G311&amp;"-"&amp;'Board Cutting Form'!H311,"")</f>
        <v/>
      </c>
      <c r="L185" s="100" t="str">
        <f>IF('Board Cutting Form'!J311=2,'Board Cutting Form'!G311&amp;"-"&amp;'Board Cutting Form'!H311,"")</f>
        <v/>
      </c>
      <c r="M185" s="98" t="str">
        <f t="shared" si="8"/>
        <v/>
      </c>
    </row>
    <row r="186" spans="1:13" x14ac:dyDescent="0.25">
      <c r="A186" s="98" t="str">
        <f t="shared" si="6"/>
        <v/>
      </c>
      <c r="B186" s="98" t="str">
        <f>IF('Board Cutting Form'!B312="","",'Board Cutting Form'!B312)</f>
        <v/>
      </c>
      <c r="C186" s="98" t="str">
        <f>IF('Board Cutting Form'!D312="","",'Board Cutting Form'!D312)</f>
        <v/>
      </c>
      <c r="D186" s="98" t="str">
        <f>IF('Board Cutting Form'!E312="","",'Board Cutting Form'!E312)</f>
        <v/>
      </c>
      <c r="E186" s="98" t="str">
        <f>IF('Board Cutting Form'!F312="","",'Board Cutting Form'!F312)</f>
        <v/>
      </c>
      <c r="F186" s="99" t="str">
        <f>IF(OR('Board Cutting Form'!N312&gt;0,'Board Cutting Form'!M312&gt;0,'Board Cutting Form'!K312&gt;0),"("&amp;'Board Cutting Form'!N$12&amp;"-0"&amp;'Board Cutting Form'!N312&amp;" "&amp;'Board Cutting Form'!M$12&amp;"-0"&amp;'Board Cutting Form'!M312&amp;" "&amp;'Board Cutting Form'!K$12&amp;"-0"&amp;'Board Cutting Form'!K312&amp;")","")</f>
        <v/>
      </c>
      <c r="G186" s="98" t="str">
        <f t="shared" si="7"/>
        <v/>
      </c>
      <c r="H186" s="98" t="str">
        <f>IF('Board Cutting Form'!F312="","",'Board Cutting Form'!C312)</f>
        <v/>
      </c>
      <c r="I186" s="98" t="str">
        <f>IF('Board Cutting Form'!I312&gt;=1,'Board Cutting Form'!G312&amp;"-"&amp;'Board Cutting Form'!H312,"")</f>
        <v/>
      </c>
      <c r="J186" s="100" t="str">
        <f>IF('Board Cutting Form'!I312=2,'Board Cutting Form'!G312&amp;"-"&amp;'Board Cutting Form'!H312,"")</f>
        <v/>
      </c>
      <c r="K186" s="100" t="str">
        <f>IF('Board Cutting Form'!J312&gt;=1,'Board Cutting Form'!G312&amp;"-"&amp;'Board Cutting Form'!H312,"")</f>
        <v/>
      </c>
      <c r="L186" s="100" t="str">
        <f>IF('Board Cutting Form'!J312=2,'Board Cutting Form'!G312&amp;"-"&amp;'Board Cutting Form'!H312,"")</f>
        <v/>
      </c>
      <c r="M186" s="98" t="str">
        <f t="shared" si="8"/>
        <v/>
      </c>
    </row>
    <row r="187" spans="1:13" x14ac:dyDescent="0.25">
      <c r="A187" s="98" t="str">
        <f t="shared" si="6"/>
        <v/>
      </c>
      <c r="B187" s="98" t="str">
        <f>IF('Board Cutting Form'!B313="","",'Board Cutting Form'!B313)</f>
        <v/>
      </c>
      <c r="C187" s="98" t="str">
        <f>IF('Board Cutting Form'!D313="","",'Board Cutting Form'!D313)</f>
        <v/>
      </c>
      <c r="D187" s="98" t="str">
        <f>IF('Board Cutting Form'!E313="","",'Board Cutting Form'!E313)</f>
        <v/>
      </c>
      <c r="E187" s="98" t="str">
        <f>IF('Board Cutting Form'!F313="","",'Board Cutting Form'!F313)</f>
        <v/>
      </c>
      <c r="F187" s="99" t="str">
        <f>IF(OR('Board Cutting Form'!N313&gt;0,'Board Cutting Form'!M313&gt;0,'Board Cutting Form'!K313&gt;0),"("&amp;'Board Cutting Form'!N$12&amp;"-0"&amp;'Board Cutting Form'!N313&amp;" "&amp;'Board Cutting Form'!M$12&amp;"-0"&amp;'Board Cutting Form'!M313&amp;" "&amp;'Board Cutting Form'!K$12&amp;"-0"&amp;'Board Cutting Form'!K313&amp;")","")</f>
        <v/>
      </c>
      <c r="G187" s="98" t="str">
        <f t="shared" si="7"/>
        <v/>
      </c>
      <c r="H187" s="98" t="str">
        <f>IF('Board Cutting Form'!F313="","",'Board Cutting Form'!C313)</f>
        <v/>
      </c>
      <c r="I187" s="98" t="str">
        <f>IF('Board Cutting Form'!I313&gt;=1,'Board Cutting Form'!G313&amp;"-"&amp;'Board Cutting Form'!H313,"")</f>
        <v/>
      </c>
      <c r="J187" s="100" t="str">
        <f>IF('Board Cutting Form'!I313=2,'Board Cutting Form'!G313&amp;"-"&amp;'Board Cutting Form'!H313,"")</f>
        <v/>
      </c>
      <c r="K187" s="100" t="str">
        <f>IF('Board Cutting Form'!J313&gt;=1,'Board Cutting Form'!G313&amp;"-"&amp;'Board Cutting Form'!H313,"")</f>
        <v/>
      </c>
      <c r="L187" s="100" t="str">
        <f>IF('Board Cutting Form'!J313=2,'Board Cutting Form'!G313&amp;"-"&amp;'Board Cutting Form'!H313,"")</f>
        <v/>
      </c>
      <c r="M187" s="98" t="str">
        <f t="shared" si="8"/>
        <v/>
      </c>
    </row>
    <row r="188" spans="1:13" x14ac:dyDescent="0.25">
      <c r="A188" s="98" t="str">
        <f t="shared" si="6"/>
        <v/>
      </c>
      <c r="B188" s="98" t="str">
        <f>IF('Board Cutting Form'!B314="","",'Board Cutting Form'!B314)</f>
        <v/>
      </c>
      <c r="C188" s="98" t="str">
        <f>IF('Board Cutting Form'!D314="","",'Board Cutting Form'!D314)</f>
        <v/>
      </c>
      <c r="D188" s="98" t="str">
        <f>IF('Board Cutting Form'!E314="","",'Board Cutting Form'!E314)</f>
        <v/>
      </c>
      <c r="E188" s="98" t="str">
        <f>IF('Board Cutting Form'!F314="","",'Board Cutting Form'!F314)</f>
        <v/>
      </c>
      <c r="F188" s="99" t="str">
        <f>IF(OR('Board Cutting Form'!N314&gt;0,'Board Cutting Form'!M314&gt;0,'Board Cutting Form'!K314&gt;0),"("&amp;'Board Cutting Form'!N$12&amp;"-0"&amp;'Board Cutting Form'!N314&amp;" "&amp;'Board Cutting Form'!M$12&amp;"-0"&amp;'Board Cutting Form'!M314&amp;" "&amp;'Board Cutting Form'!K$12&amp;"-0"&amp;'Board Cutting Form'!K314&amp;")","")</f>
        <v/>
      </c>
      <c r="G188" s="98" t="str">
        <f t="shared" si="7"/>
        <v/>
      </c>
      <c r="H188" s="98" t="str">
        <f>IF('Board Cutting Form'!F314="","",'Board Cutting Form'!C314)</f>
        <v/>
      </c>
      <c r="I188" s="98" t="str">
        <f>IF('Board Cutting Form'!I314&gt;=1,'Board Cutting Form'!G314&amp;"-"&amp;'Board Cutting Form'!H314,"")</f>
        <v/>
      </c>
      <c r="J188" s="100" t="str">
        <f>IF('Board Cutting Form'!I314=2,'Board Cutting Form'!G314&amp;"-"&amp;'Board Cutting Form'!H314,"")</f>
        <v/>
      </c>
      <c r="K188" s="100" t="str">
        <f>IF('Board Cutting Form'!J314&gt;=1,'Board Cutting Form'!G314&amp;"-"&amp;'Board Cutting Form'!H314,"")</f>
        <v/>
      </c>
      <c r="L188" s="100" t="str">
        <f>IF('Board Cutting Form'!J314=2,'Board Cutting Form'!G314&amp;"-"&amp;'Board Cutting Form'!H314,"")</f>
        <v/>
      </c>
      <c r="M188" s="98" t="str">
        <f t="shared" si="8"/>
        <v/>
      </c>
    </row>
    <row r="189" spans="1:13" x14ac:dyDescent="0.25">
      <c r="A189" s="98" t="str">
        <f t="shared" si="6"/>
        <v/>
      </c>
      <c r="B189" s="98" t="str">
        <f>IF('Board Cutting Form'!B315="","",'Board Cutting Form'!B315)</f>
        <v/>
      </c>
      <c r="C189" s="98" t="str">
        <f>IF('Board Cutting Form'!D315="","",'Board Cutting Form'!D315)</f>
        <v/>
      </c>
      <c r="D189" s="98" t="str">
        <f>IF('Board Cutting Form'!E315="","",'Board Cutting Form'!E315)</f>
        <v/>
      </c>
      <c r="E189" s="98" t="str">
        <f>IF('Board Cutting Form'!F315="","",'Board Cutting Form'!F315)</f>
        <v/>
      </c>
      <c r="F189" s="99" t="str">
        <f>IF(OR('Board Cutting Form'!N315&gt;0,'Board Cutting Form'!M315&gt;0,'Board Cutting Form'!K315&gt;0),"("&amp;'Board Cutting Form'!N$12&amp;"-0"&amp;'Board Cutting Form'!N315&amp;" "&amp;'Board Cutting Form'!M$12&amp;"-0"&amp;'Board Cutting Form'!M315&amp;" "&amp;'Board Cutting Form'!K$12&amp;"-0"&amp;'Board Cutting Form'!K315&amp;")","")</f>
        <v/>
      </c>
      <c r="G189" s="98" t="str">
        <f t="shared" si="7"/>
        <v/>
      </c>
      <c r="H189" s="98" t="str">
        <f>IF('Board Cutting Form'!F315="","",'Board Cutting Form'!C315)</f>
        <v/>
      </c>
      <c r="I189" s="98" t="str">
        <f>IF('Board Cutting Form'!I315&gt;=1,'Board Cutting Form'!G315&amp;"-"&amp;'Board Cutting Form'!H315,"")</f>
        <v/>
      </c>
      <c r="J189" s="100" t="str">
        <f>IF('Board Cutting Form'!I315=2,'Board Cutting Form'!G315&amp;"-"&amp;'Board Cutting Form'!H315,"")</f>
        <v/>
      </c>
      <c r="K189" s="100" t="str">
        <f>IF('Board Cutting Form'!J315&gt;=1,'Board Cutting Form'!G315&amp;"-"&amp;'Board Cutting Form'!H315,"")</f>
        <v/>
      </c>
      <c r="L189" s="100" t="str">
        <f>IF('Board Cutting Form'!J315=2,'Board Cutting Form'!G315&amp;"-"&amp;'Board Cutting Form'!H315,"")</f>
        <v/>
      </c>
      <c r="M189" s="98" t="str">
        <f t="shared" si="8"/>
        <v/>
      </c>
    </row>
    <row r="190" spans="1:13" x14ac:dyDescent="0.25">
      <c r="A190" s="98" t="str">
        <f t="shared" si="6"/>
        <v/>
      </c>
      <c r="B190" s="98" t="str">
        <f>IF('Board Cutting Form'!B316="","",'Board Cutting Form'!B316)</f>
        <v/>
      </c>
      <c r="C190" s="98" t="str">
        <f>IF('Board Cutting Form'!D316="","",'Board Cutting Form'!D316)</f>
        <v/>
      </c>
      <c r="D190" s="98" t="str">
        <f>IF('Board Cutting Form'!E316="","",'Board Cutting Form'!E316)</f>
        <v/>
      </c>
      <c r="E190" s="98" t="str">
        <f>IF('Board Cutting Form'!F316="","",'Board Cutting Form'!F316)</f>
        <v/>
      </c>
      <c r="F190" s="99" t="str">
        <f>IF(OR('Board Cutting Form'!N316&gt;0,'Board Cutting Form'!M316&gt;0,'Board Cutting Form'!K316&gt;0),"("&amp;'Board Cutting Form'!N$12&amp;"-0"&amp;'Board Cutting Form'!N316&amp;" "&amp;'Board Cutting Form'!M$12&amp;"-0"&amp;'Board Cutting Form'!M316&amp;" "&amp;'Board Cutting Form'!K$12&amp;"-0"&amp;'Board Cutting Form'!K316&amp;")","")</f>
        <v/>
      </c>
      <c r="G190" s="98" t="str">
        <f t="shared" si="7"/>
        <v/>
      </c>
      <c r="H190" s="98" t="str">
        <f>IF('Board Cutting Form'!F316="","",'Board Cutting Form'!C316)</f>
        <v/>
      </c>
      <c r="I190" s="98" t="str">
        <f>IF('Board Cutting Form'!I316&gt;=1,'Board Cutting Form'!G316&amp;"-"&amp;'Board Cutting Form'!H316,"")</f>
        <v/>
      </c>
      <c r="J190" s="100" t="str">
        <f>IF('Board Cutting Form'!I316=2,'Board Cutting Form'!G316&amp;"-"&amp;'Board Cutting Form'!H316,"")</f>
        <v/>
      </c>
      <c r="K190" s="100" t="str">
        <f>IF('Board Cutting Form'!J316&gt;=1,'Board Cutting Form'!G316&amp;"-"&amp;'Board Cutting Form'!H316,"")</f>
        <v/>
      </c>
      <c r="L190" s="100" t="str">
        <f>IF('Board Cutting Form'!J316=2,'Board Cutting Form'!G316&amp;"-"&amp;'Board Cutting Form'!H316,"")</f>
        <v/>
      </c>
      <c r="M190" s="98" t="str">
        <f t="shared" si="8"/>
        <v/>
      </c>
    </row>
    <row r="191" spans="1:13" x14ac:dyDescent="0.25">
      <c r="A191" s="98" t="str">
        <f t="shared" si="6"/>
        <v/>
      </c>
      <c r="B191" s="98" t="str">
        <f>IF('Board Cutting Form'!B317="","",'Board Cutting Form'!B317)</f>
        <v/>
      </c>
      <c r="C191" s="98" t="str">
        <f>IF('Board Cutting Form'!D317="","",'Board Cutting Form'!D317)</f>
        <v/>
      </c>
      <c r="D191" s="98" t="str">
        <f>IF('Board Cutting Form'!E317="","",'Board Cutting Form'!E317)</f>
        <v/>
      </c>
      <c r="E191" s="98" t="str">
        <f>IF('Board Cutting Form'!F317="","",'Board Cutting Form'!F317)</f>
        <v/>
      </c>
      <c r="F191" s="99" t="str">
        <f>IF(OR('Board Cutting Form'!N317&gt;0,'Board Cutting Form'!M317&gt;0,'Board Cutting Form'!K317&gt;0),"("&amp;'Board Cutting Form'!N$12&amp;"-0"&amp;'Board Cutting Form'!N317&amp;" "&amp;'Board Cutting Form'!M$12&amp;"-0"&amp;'Board Cutting Form'!M317&amp;" "&amp;'Board Cutting Form'!K$12&amp;"-0"&amp;'Board Cutting Form'!K317&amp;")","")</f>
        <v/>
      </c>
      <c r="G191" s="98" t="str">
        <f t="shared" si="7"/>
        <v/>
      </c>
      <c r="H191" s="98" t="str">
        <f>IF('Board Cutting Form'!F317="","",'Board Cutting Form'!C317)</f>
        <v/>
      </c>
      <c r="I191" s="98" t="str">
        <f>IF('Board Cutting Form'!I317&gt;=1,'Board Cutting Form'!G317&amp;"-"&amp;'Board Cutting Form'!H317,"")</f>
        <v/>
      </c>
      <c r="J191" s="100" t="str">
        <f>IF('Board Cutting Form'!I317=2,'Board Cutting Form'!G317&amp;"-"&amp;'Board Cutting Form'!H317,"")</f>
        <v/>
      </c>
      <c r="K191" s="100" t="str">
        <f>IF('Board Cutting Form'!J317&gt;=1,'Board Cutting Form'!G317&amp;"-"&amp;'Board Cutting Form'!H317,"")</f>
        <v/>
      </c>
      <c r="L191" s="100" t="str">
        <f>IF('Board Cutting Form'!J317=2,'Board Cutting Form'!G317&amp;"-"&amp;'Board Cutting Form'!H317,"")</f>
        <v/>
      </c>
      <c r="M191" s="98" t="str">
        <f t="shared" si="8"/>
        <v/>
      </c>
    </row>
    <row r="192" spans="1:13" x14ac:dyDescent="0.25">
      <c r="A192" s="98" t="str">
        <f t="shared" si="6"/>
        <v/>
      </c>
      <c r="B192" s="98" t="str">
        <f>IF('Board Cutting Form'!B318="","",'Board Cutting Form'!B318)</f>
        <v/>
      </c>
      <c r="C192" s="98" t="str">
        <f>IF('Board Cutting Form'!D318="","",'Board Cutting Form'!D318)</f>
        <v/>
      </c>
      <c r="D192" s="98" t="str">
        <f>IF('Board Cutting Form'!E318="","",'Board Cutting Form'!E318)</f>
        <v/>
      </c>
      <c r="E192" s="98" t="str">
        <f>IF('Board Cutting Form'!F318="","",'Board Cutting Form'!F318)</f>
        <v/>
      </c>
      <c r="F192" s="99" t="str">
        <f>IF(OR('Board Cutting Form'!N318&gt;0,'Board Cutting Form'!M318&gt;0,'Board Cutting Form'!K318&gt;0),"("&amp;'Board Cutting Form'!N$12&amp;"-0"&amp;'Board Cutting Form'!N318&amp;" "&amp;'Board Cutting Form'!M$12&amp;"-0"&amp;'Board Cutting Form'!M318&amp;" "&amp;'Board Cutting Form'!K$12&amp;"-0"&amp;'Board Cutting Form'!K318&amp;")","")</f>
        <v/>
      </c>
      <c r="G192" s="98" t="str">
        <f t="shared" si="7"/>
        <v/>
      </c>
      <c r="H192" s="98" t="str">
        <f>IF('Board Cutting Form'!F318="","",'Board Cutting Form'!C318)</f>
        <v/>
      </c>
      <c r="I192" s="98" t="str">
        <f>IF('Board Cutting Form'!I318&gt;=1,'Board Cutting Form'!G318&amp;"-"&amp;'Board Cutting Form'!H318,"")</f>
        <v/>
      </c>
      <c r="J192" s="100" t="str">
        <f>IF('Board Cutting Form'!I318=2,'Board Cutting Form'!G318&amp;"-"&amp;'Board Cutting Form'!H318,"")</f>
        <v/>
      </c>
      <c r="K192" s="100" t="str">
        <f>IF('Board Cutting Form'!J318&gt;=1,'Board Cutting Form'!G318&amp;"-"&amp;'Board Cutting Form'!H318,"")</f>
        <v/>
      </c>
      <c r="L192" s="100" t="str">
        <f>IF('Board Cutting Form'!J318=2,'Board Cutting Form'!G318&amp;"-"&amp;'Board Cutting Form'!H318,"")</f>
        <v/>
      </c>
      <c r="M192" s="98" t="str">
        <f t="shared" si="8"/>
        <v/>
      </c>
    </row>
    <row r="193" spans="1:13" x14ac:dyDescent="0.25">
      <c r="A193" s="98" t="str">
        <f t="shared" si="6"/>
        <v/>
      </c>
      <c r="B193" s="98" t="str">
        <f>IF('Board Cutting Form'!B319="","",'Board Cutting Form'!B319)</f>
        <v/>
      </c>
      <c r="C193" s="98" t="str">
        <f>IF('Board Cutting Form'!D319="","",'Board Cutting Form'!D319)</f>
        <v/>
      </c>
      <c r="D193" s="98" t="str">
        <f>IF('Board Cutting Form'!E319="","",'Board Cutting Form'!E319)</f>
        <v/>
      </c>
      <c r="E193" s="98" t="str">
        <f>IF('Board Cutting Form'!F319="","",'Board Cutting Form'!F319)</f>
        <v/>
      </c>
      <c r="F193" s="99" t="str">
        <f>IF(OR('Board Cutting Form'!N319&gt;0,'Board Cutting Form'!M319&gt;0,'Board Cutting Form'!K319&gt;0),"("&amp;'Board Cutting Form'!N$12&amp;"-0"&amp;'Board Cutting Form'!N319&amp;" "&amp;'Board Cutting Form'!M$12&amp;"-0"&amp;'Board Cutting Form'!M319&amp;" "&amp;'Board Cutting Form'!K$12&amp;"-0"&amp;'Board Cutting Form'!K319&amp;")","")</f>
        <v/>
      </c>
      <c r="G193" s="98" t="str">
        <f t="shared" si="7"/>
        <v/>
      </c>
      <c r="H193" s="98" t="str">
        <f>IF('Board Cutting Form'!F319="","",'Board Cutting Form'!C319)</f>
        <v/>
      </c>
      <c r="I193" s="98" t="str">
        <f>IF('Board Cutting Form'!I319&gt;=1,'Board Cutting Form'!G319&amp;"-"&amp;'Board Cutting Form'!H319,"")</f>
        <v/>
      </c>
      <c r="J193" s="100" t="str">
        <f>IF('Board Cutting Form'!I319=2,'Board Cutting Form'!G319&amp;"-"&amp;'Board Cutting Form'!H319,"")</f>
        <v/>
      </c>
      <c r="K193" s="100" t="str">
        <f>IF('Board Cutting Form'!J319&gt;=1,'Board Cutting Form'!G319&amp;"-"&amp;'Board Cutting Form'!H319,"")</f>
        <v/>
      </c>
      <c r="L193" s="100" t="str">
        <f>IF('Board Cutting Form'!J319=2,'Board Cutting Form'!G319&amp;"-"&amp;'Board Cutting Form'!H319,"")</f>
        <v/>
      </c>
      <c r="M193" s="98" t="str">
        <f t="shared" si="8"/>
        <v/>
      </c>
    </row>
    <row r="194" spans="1:13" x14ac:dyDescent="0.25">
      <c r="A194" s="98" t="str">
        <f t="shared" si="6"/>
        <v/>
      </c>
      <c r="B194" s="98" t="str">
        <f>IF('Board Cutting Form'!B320="","",'Board Cutting Form'!B320)</f>
        <v/>
      </c>
      <c r="C194" s="98" t="str">
        <f>IF('Board Cutting Form'!D320="","",'Board Cutting Form'!D320)</f>
        <v/>
      </c>
      <c r="D194" s="98" t="str">
        <f>IF('Board Cutting Form'!E320="","",'Board Cutting Form'!E320)</f>
        <v/>
      </c>
      <c r="E194" s="98" t="str">
        <f>IF('Board Cutting Form'!F320="","",'Board Cutting Form'!F320)</f>
        <v/>
      </c>
      <c r="F194" s="99" t="str">
        <f>IF(OR('Board Cutting Form'!N320&gt;0,'Board Cutting Form'!M320&gt;0,'Board Cutting Form'!K320&gt;0),"("&amp;'Board Cutting Form'!N$12&amp;"-0"&amp;'Board Cutting Form'!N320&amp;" "&amp;'Board Cutting Form'!M$12&amp;"-0"&amp;'Board Cutting Form'!M320&amp;" "&amp;'Board Cutting Form'!K$12&amp;"-0"&amp;'Board Cutting Form'!K320&amp;")","")</f>
        <v/>
      </c>
      <c r="G194" s="98" t="str">
        <f t="shared" si="7"/>
        <v/>
      </c>
      <c r="H194" s="98" t="str">
        <f>IF('Board Cutting Form'!F320="","",'Board Cutting Form'!C320)</f>
        <v/>
      </c>
      <c r="I194" s="98" t="str">
        <f>IF('Board Cutting Form'!I320&gt;=1,'Board Cutting Form'!G320&amp;"-"&amp;'Board Cutting Form'!H320,"")</f>
        <v/>
      </c>
      <c r="J194" s="100" t="str">
        <f>IF('Board Cutting Form'!I320=2,'Board Cutting Form'!G320&amp;"-"&amp;'Board Cutting Form'!H320,"")</f>
        <v/>
      </c>
      <c r="K194" s="100" t="str">
        <f>IF('Board Cutting Form'!J320&gt;=1,'Board Cutting Form'!G320&amp;"-"&amp;'Board Cutting Form'!H320,"")</f>
        <v/>
      </c>
      <c r="L194" s="100" t="str">
        <f>IF('Board Cutting Form'!J320=2,'Board Cutting Form'!G320&amp;"-"&amp;'Board Cutting Form'!H320,"")</f>
        <v/>
      </c>
      <c r="M194" s="98" t="str">
        <f t="shared" si="8"/>
        <v/>
      </c>
    </row>
    <row r="195" spans="1:13" x14ac:dyDescent="0.25">
      <c r="A195" s="98" t="str">
        <f t="shared" ref="A195:A258" si="9">IF(E195="","","Input Panel")</f>
        <v/>
      </c>
      <c r="B195" s="98" t="str">
        <f>IF('Board Cutting Form'!B321="","",'Board Cutting Form'!B321)</f>
        <v/>
      </c>
      <c r="C195" s="98" t="str">
        <f>IF('Board Cutting Form'!D321="","",'Board Cutting Form'!D321)</f>
        <v/>
      </c>
      <c r="D195" s="98" t="str">
        <f>IF('Board Cutting Form'!E321="","",'Board Cutting Form'!E321)</f>
        <v/>
      </c>
      <c r="E195" s="98" t="str">
        <f>IF('Board Cutting Form'!F321="","",'Board Cutting Form'!F321)</f>
        <v/>
      </c>
      <c r="F195" s="99" t="str">
        <f>IF(OR('Board Cutting Form'!N321&gt;0,'Board Cutting Form'!M321&gt;0,'Board Cutting Form'!K321&gt;0),"("&amp;'Board Cutting Form'!N$12&amp;"-0"&amp;'Board Cutting Form'!N321&amp;" "&amp;'Board Cutting Form'!M$12&amp;"-0"&amp;'Board Cutting Form'!M321&amp;" "&amp;'Board Cutting Form'!K$12&amp;"-0"&amp;'Board Cutting Form'!K321&amp;")","")</f>
        <v/>
      </c>
      <c r="G195" s="98" t="str">
        <f t="shared" ref="G195:G258" si="10">IF(E195="","","SameAsSheet")</f>
        <v/>
      </c>
      <c r="H195" s="98" t="str">
        <f>IF('Board Cutting Form'!F321="","",'Board Cutting Form'!C321)</f>
        <v/>
      </c>
      <c r="I195" s="98" t="str">
        <f>IF('Board Cutting Form'!I321&gt;=1,'Board Cutting Form'!G321&amp;"-"&amp;'Board Cutting Form'!H321,"")</f>
        <v/>
      </c>
      <c r="J195" s="100" t="str">
        <f>IF('Board Cutting Form'!I321=2,'Board Cutting Form'!G321&amp;"-"&amp;'Board Cutting Form'!H321,"")</f>
        <v/>
      </c>
      <c r="K195" s="100" t="str">
        <f>IF('Board Cutting Form'!J321&gt;=1,'Board Cutting Form'!G321&amp;"-"&amp;'Board Cutting Form'!H321,"")</f>
        <v/>
      </c>
      <c r="L195" s="100" t="str">
        <f>IF('Board Cutting Form'!J321=2,'Board Cutting Form'!G321&amp;"-"&amp;'Board Cutting Form'!H321,"")</f>
        <v/>
      </c>
      <c r="M195" s="98" t="str">
        <f t="shared" ref="M195:M258" si="11">IF(E195="","","TRUE")</f>
        <v/>
      </c>
    </row>
    <row r="196" spans="1:13" x14ac:dyDescent="0.25">
      <c r="A196" s="98" t="str">
        <f t="shared" si="9"/>
        <v/>
      </c>
      <c r="B196" s="98" t="str">
        <f>IF('Board Cutting Form'!B322="","",'Board Cutting Form'!B322)</f>
        <v/>
      </c>
      <c r="C196" s="98" t="str">
        <f>IF('Board Cutting Form'!D322="","",'Board Cutting Form'!D322)</f>
        <v/>
      </c>
      <c r="D196" s="98" t="str">
        <f>IF('Board Cutting Form'!E322="","",'Board Cutting Form'!E322)</f>
        <v/>
      </c>
      <c r="E196" s="98" t="str">
        <f>IF('Board Cutting Form'!F322="","",'Board Cutting Form'!F322)</f>
        <v/>
      </c>
      <c r="F196" s="99" t="str">
        <f>IF(OR('Board Cutting Form'!N322&gt;0,'Board Cutting Form'!M322&gt;0,'Board Cutting Form'!K322&gt;0),"("&amp;'Board Cutting Form'!N$12&amp;"-0"&amp;'Board Cutting Form'!N322&amp;" "&amp;'Board Cutting Form'!M$12&amp;"-0"&amp;'Board Cutting Form'!M322&amp;" "&amp;'Board Cutting Form'!K$12&amp;"-0"&amp;'Board Cutting Form'!K322&amp;")","")</f>
        <v/>
      </c>
      <c r="G196" s="98" t="str">
        <f t="shared" si="10"/>
        <v/>
      </c>
      <c r="H196" s="98" t="str">
        <f>IF('Board Cutting Form'!F322="","",'Board Cutting Form'!C322)</f>
        <v/>
      </c>
      <c r="I196" s="98" t="str">
        <f>IF('Board Cutting Form'!I322&gt;=1,'Board Cutting Form'!G322&amp;"-"&amp;'Board Cutting Form'!H322,"")</f>
        <v/>
      </c>
      <c r="J196" s="100" t="str">
        <f>IF('Board Cutting Form'!I322=2,'Board Cutting Form'!G322&amp;"-"&amp;'Board Cutting Form'!H322,"")</f>
        <v/>
      </c>
      <c r="K196" s="100" t="str">
        <f>IF('Board Cutting Form'!J322&gt;=1,'Board Cutting Form'!G322&amp;"-"&amp;'Board Cutting Form'!H322,"")</f>
        <v/>
      </c>
      <c r="L196" s="100" t="str">
        <f>IF('Board Cutting Form'!J322=2,'Board Cutting Form'!G322&amp;"-"&amp;'Board Cutting Form'!H322,"")</f>
        <v/>
      </c>
      <c r="M196" s="98" t="str">
        <f t="shared" si="11"/>
        <v/>
      </c>
    </row>
    <row r="197" spans="1:13" x14ac:dyDescent="0.25">
      <c r="A197" s="98" t="str">
        <f t="shared" si="9"/>
        <v/>
      </c>
      <c r="B197" s="98" t="str">
        <f>IF('Board Cutting Form'!B323="","",'Board Cutting Form'!B323)</f>
        <v/>
      </c>
      <c r="C197" s="98" t="str">
        <f>IF('Board Cutting Form'!D323="","",'Board Cutting Form'!D323)</f>
        <v/>
      </c>
      <c r="D197" s="98" t="str">
        <f>IF('Board Cutting Form'!E323="","",'Board Cutting Form'!E323)</f>
        <v/>
      </c>
      <c r="E197" s="98" t="str">
        <f>IF('Board Cutting Form'!F323="","",'Board Cutting Form'!F323)</f>
        <v/>
      </c>
      <c r="F197" s="99" t="str">
        <f>IF(OR('Board Cutting Form'!N323&gt;0,'Board Cutting Form'!M323&gt;0,'Board Cutting Form'!K323&gt;0),"("&amp;'Board Cutting Form'!N$12&amp;"-0"&amp;'Board Cutting Form'!N323&amp;" "&amp;'Board Cutting Form'!M$12&amp;"-0"&amp;'Board Cutting Form'!M323&amp;" "&amp;'Board Cutting Form'!K$12&amp;"-0"&amp;'Board Cutting Form'!K323&amp;")","")</f>
        <v/>
      </c>
      <c r="G197" s="98" t="str">
        <f t="shared" si="10"/>
        <v/>
      </c>
      <c r="H197" s="98" t="str">
        <f>IF('Board Cutting Form'!F323="","",'Board Cutting Form'!C323)</f>
        <v/>
      </c>
      <c r="I197" s="98" t="str">
        <f>IF('Board Cutting Form'!I323&gt;=1,'Board Cutting Form'!G323&amp;"-"&amp;'Board Cutting Form'!H323,"")</f>
        <v/>
      </c>
      <c r="J197" s="100" t="str">
        <f>IF('Board Cutting Form'!I323=2,'Board Cutting Form'!G323&amp;"-"&amp;'Board Cutting Form'!H323,"")</f>
        <v/>
      </c>
      <c r="K197" s="100" t="str">
        <f>IF('Board Cutting Form'!J323&gt;=1,'Board Cutting Form'!G323&amp;"-"&amp;'Board Cutting Form'!H323,"")</f>
        <v/>
      </c>
      <c r="L197" s="100" t="str">
        <f>IF('Board Cutting Form'!J323=2,'Board Cutting Form'!G323&amp;"-"&amp;'Board Cutting Form'!H323,"")</f>
        <v/>
      </c>
      <c r="M197" s="98" t="str">
        <f t="shared" si="11"/>
        <v/>
      </c>
    </row>
    <row r="198" spans="1:13" x14ac:dyDescent="0.25">
      <c r="A198" s="98" t="str">
        <f t="shared" si="9"/>
        <v/>
      </c>
      <c r="B198" s="98" t="str">
        <f>IF('Board Cutting Form'!B324="","",'Board Cutting Form'!B324)</f>
        <v/>
      </c>
      <c r="C198" s="98" t="str">
        <f>IF('Board Cutting Form'!D324="","",'Board Cutting Form'!D324)</f>
        <v/>
      </c>
      <c r="D198" s="98" t="str">
        <f>IF('Board Cutting Form'!E324="","",'Board Cutting Form'!E324)</f>
        <v/>
      </c>
      <c r="E198" s="98" t="str">
        <f>IF('Board Cutting Form'!F324="","",'Board Cutting Form'!F324)</f>
        <v/>
      </c>
      <c r="F198" s="99" t="str">
        <f>IF(OR('Board Cutting Form'!N324&gt;0,'Board Cutting Form'!M324&gt;0,'Board Cutting Form'!K324&gt;0),"("&amp;'Board Cutting Form'!N$12&amp;"-0"&amp;'Board Cutting Form'!N324&amp;" "&amp;'Board Cutting Form'!M$12&amp;"-0"&amp;'Board Cutting Form'!M324&amp;" "&amp;'Board Cutting Form'!K$12&amp;"-0"&amp;'Board Cutting Form'!K324&amp;")","")</f>
        <v/>
      </c>
      <c r="G198" s="98" t="str">
        <f t="shared" si="10"/>
        <v/>
      </c>
      <c r="H198" s="98" t="str">
        <f>IF('Board Cutting Form'!F324="","",'Board Cutting Form'!C324)</f>
        <v/>
      </c>
      <c r="I198" s="98" t="str">
        <f>IF('Board Cutting Form'!I324&gt;=1,'Board Cutting Form'!G324&amp;"-"&amp;'Board Cutting Form'!H324,"")</f>
        <v/>
      </c>
      <c r="J198" s="100" t="str">
        <f>IF('Board Cutting Form'!I324=2,'Board Cutting Form'!G324&amp;"-"&amp;'Board Cutting Form'!H324,"")</f>
        <v/>
      </c>
      <c r="K198" s="100" t="str">
        <f>IF('Board Cutting Form'!J324&gt;=1,'Board Cutting Form'!G324&amp;"-"&amp;'Board Cutting Form'!H324,"")</f>
        <v/>
      </c>
      <c r="L198" s="100" t="str">
        <f>IF('Board Cutting Form'!J324=2,'Board Cutting Form'!G324&amp;"-"&amp;'Board Cutting Form'!H324,"")</f>
        <v/>
      </c>
      <c r="M198" s="98" t="str">
        <f t="shared" si="11"/>
        <v/>
      </c>
    </row>
    <row r="199" spans="1:13" x14ac:dyDescent="0.25">
      <c r="A199" s="98" t="str">
        <f t="shared" si="9"/>
        <v/>
      </c>
      <c r="B199" s="98" t="str">
        <f>IF('Board Cutting Form'!B325="","",'Board Cutting Form'!B325)</f>
        <v/>
      </c>
      <c r="C199" s="98" t="str">
        <f>IF('Board Cutting Form'!D325="","",'Board Cutting Form'!D325)</f>
        <v/>
      </c>
      <c r="D199" s="98" t="str">
        <f>IF('Board Cutting Form'!E325="","",'Board Cutting Form'!E325)</f>
        <v/>
      </c>
      <c r="E199" s="98" t="str">
        <f>IF('Board Cutting Form'!F325="","",'Board Cutting Form'!F325)</f>
        <v/>
      </c>
      <c r="F199" s="99" t="str">
        <f>IF(OR('Board Cutting Form'!N325&gt;0,'Board Cutting Form'!M325&gt;0,'Board Cutting Form'!K325&gt;0),"("&amp;'Board Cutting Form'!N$12&amp;"-0"&amp;'Board Cutting Form'!N325&amp;" "&amp;'Board Cutting Form'!M$12&amp;"-0"&amp;'Board Cutting Form'!M325&amp;" "&amp;'Board Cutting Form'!K$12&amp;"-0"&amp;'Board Cutting Form'!K325&amp;")","")</f>
        <v/>
      </c>
      <c r="G199" s="98" t="str">
        <f t="shared" si="10"/>
        <v/>
      </c>
      <c r="H199" s="98" t="str">
        <f>IF('Board Cutting Form'!F325="","",'Board Cutting Form'!C325)</f>
        <v/>
      </c>
      <c r="I199" s="98" t="str">
        <f>IF('Board Cutting Form'!I325&gt;=1,'Board Cutting Form'!G325&amp;"-"&amp;'Board Cutting Form'!H325,"")</f>
        <v/>
      </c>
      <c r="J199" s="100" t="str">
        <f>IF('Board Cutting Form'!I325=2,'Board Cutting Form'!G325&amp;"-"&amp;'Board Cutting Form'!H325,"")</f>
        <v/>
      </c>
      <c r="K199" s="100" t="str">
        <f>IF('Board Cutting Form'!J325&gt;=1,'Board Cutting Form'!G325&amp;"-"&amp;'Board Cutting Form'!H325,"")</f>
        <v/>
      </c>
      <c r="L199" s="100" t="str">
        <f>IF('Board Cutting Form'!J325=2,'Board Cutting Form'!G325&amp;"-"&amp;'Board Cutting Form'!H325,"")</f>
        <v/>
      </c>
      <c r="M199" s="98" t="str">
        <f t="shared" si="11"/>
        <v/>
      </c>
    </row>
    <row r="200" spans="1:13" x14ac:dyDescent="0.25">
      <c r="A200" s="98" t="str">
        <f t="shared" si="9"/>
        <v/>
      </c>
      <c r="B200" s="98" t="str">
        <f>IF('Board Cutting Form'!B326="","",'Board Cutting Form'!B326)</f>
        <v/>
      </c>
      <c r="C200" s="98" t="str">
        <f>IF('Board Cutting Form'!D326="","",'Board Cutting Form'!D326)</f>
        <v/>
      </c>
      <c r="D200" s="98" t="str">
        <f>IF('Board Cutting Form'!E326="","",'Board Cutting Form'!E326)</f>
        <v/>
      </c>
      <c r="E200" s="98" t="str">
        <f>IF('Board Cutting Form'!F326="","",'Board Cutting Form'!F326)</f>
        <v/>
      </c>
      <c r="F200" s="99" t="str">
        <f>IF(OR('Board Cutting Form'!N326&gt;0,'Board Cutting Form'!M326&gt;0,'Board Cutting Form'!K326&gt;0),"("&amp;'Board Cutting Form'!N$12&amp;"-0"&amp;'Board Cutting Form'!N326&amp;" "&amp;'Board Cutting Form'!M$12&amp;"-0"&amp;'Board Cutting Form'!M326&amp;" "&amp;'Board Cutting Form'!K$12&amp;"-0"&amp;'Board Cutting Form'!K326&amp;")","")</f>
        <v/>
      </c>
      <c r="G200" s="98" t="str">
        <f t="shared" si="10"/>
        <v/>
      </c>
      <c r="H200" s="98" t="str">
        <f>IF('Board Cutting Form'!F326="","",'Board Cutting Form'!C326)</f>
        <v/>
      </c>
      <c r="I200" s="98" t="str">
        <f>IF('Board Cutting Form'!I326&gt;=1,'Board Cutting Form'!G326&amp;"-"&amp;'Board Cutting Form'!H326,"")</f>
        <v/>
      </c>
      <c r="J200" s="100" t="str">
        <f>IF('Board Cutting Form'!I326=2,'Board Cutting Form'!G326&amp;"-"&amp;'Board Cutting Form'!H326,"")</f>
        <v/>
      </c>
      <c r="K200" s="100" t="str">
        <f>IF('Board Cutting Form'!J326&gt;=1,'Board Cutting Form'!G326&amp;"-"&amp;'Board Cutting Form'!H326,"")</f>
        <v/>
      </c>
      <c r="L200" s="100" t="str">
        <f>IF('Board Cutting Form'!J326=2,'Board Cutting Form'!G326&amp;"-"&amp;'Board Cutting Form'!H326,"")</f>
        <v/>
      </c>
      <c r="M200" s="98" t="str">
        <f t="shared" si="11"/>
        <v/>
      </c>
    </row>
    <row r="201" spans="1:13" x14ac:dyDescent="0.25">
      <c r="A201" s="98" t="str">
        <f t="shared" si="9"/>
        <v/>
      </c>
      <c r="B201" s="98" t="str">
        <f>IF('Board Cutting Form'!B327="","",'Board Cutting Form'!B327)</f>
        <v/>
      </c>
      <c r="C201" s="98" t="str">
        <f>IF('Board Cutting Form'!D327="","",'Board Cutting Form'!D327)</f>
        <v/>
      </c>
      <c r="D201" s="98" t="str">
        <f>IF('Board Cutting Form'!E327="","",'Board Cutting Form'!E327)</f>
        <v/>
      </c>
      <c r="E201" s="98" t="str">
        <f>IF('Board Cutting Form'!F327="","",'Board Cutting Form'!F327)</f>
        <v/>
      </c>
      <c r="F201" s="99" t="str">
        <f>IF(OR('Board Cutting Form'!N327&gt;0,'Board Cutting Form'!M327&gt;0,'Board Cutting Form'!K327&gt;0),"("&amp;'Board Cutting Form'!N$12&amp;"-0"&amp;'Board Cutting Form'!N327&amp;" "&amp;'Board Cutting Form'!M$12&amp;"-0"&amp;'Board Cutting Form'!M327&amp;" "&amp;'Board Cutting Form'!K$12&amp;"-0"&amp;'Board Cutting Form'!K327&amp;")","")</f>
        <v/>
      </c>
      <c r="G201" s="98" t="str">
        <f t="shared" si="10"/>
        <v/>
      </c>
      <c r="H201" s="98" t="str">
        <f>IF('Board Cutting Form'!F327="","",'Board Cutting Form'!C327)</f>
        <v/>
      </c>
      <c r="I201" s="98" t="str">
        <f>IF('Board Cutting Form'!I327&gt;=1,'Board Cutting Form'!G327&amp;"-"&amp;'Board Cutting Form'!H327,"")</f>
        <v/>
      </c>
      <c r="J201" s="100" t="str">
        <f>IF('Board Cutting Form'!I327=2,'Board Cutting Form'!G327&amp;"-"&amp;'Board Cutting Form'!H327,"")</f>
        <v/>
      </c>
      <c r="K201" s="100" t="str">
        <f>IF('Board Cutting Form'!J327&gt;=1,'Board Cutting Form'!G327&amp;"-"&amp;'Board Cutting Form'!H327,"")</f>
        <v/>
      </c>
      <c r="L201" s="100" t="str">
        <f>IF('Board Cutting Form'!J327=2,'Board Cutting Form'!G327&amp;"-"&amp;'Board Cutting Form'!H327,"")</f>
        <v/>
      </c>
      <c r="M201" s="98" t="str">
        <f t="shared" si="11"/>
        <v/>
      </c>
    </row>
    <row r="202" spans="1:13" x14ac:dyDescent="0.25">
      <c r="A202" s="98" t="str">
        <f t="shared" si="9"/>
        <v/>
      </c>
      <c r="B202" s="98" t="str">
        <f>IF('Board Cutting Form'!B328="","",'Board Cutting Form'!B328)</f>
        <v/>
      </c>
      <c r="C202" s="98" t="str">
        <f>IF('Board Cutting Form'!D328="","",'Board Cutting Form'!D328)</f>
        <v/>
      </c>
      <c r="D202" s="98" t="str">
        <f>IF('Board Cutting Form'!E328="","",'Board Cutting Form'!E328)</f>
        <v/>
      </c>
      <c r="E202" s="98" t="str">
        <f>IF('Board Cutting Form'!F328="","",'Board Cutting Form'!F328)</f>
        <v/>
      </c>
      <c r="F202" s="99" t="str">
        <f>IF(OR('Board Cutting Form'!N328&gt;0,'Board Cutting Form'!M328&gt;0,'Board Cutting Form'!K328&gt;0),"("&amp;'Board Cutting Form'!N$12&amp;"-0"&amp;'Board Cutting Form'!N328&amp;" "&amp;'Board Cutting Form'!M$12&amp;"-0"&amp;'Board Cutting Form'!M328&amp;" "&amp;'Board Cutting Form'!K$12&amp;"-0"&amp;'Board Cutting Form'!K328&amp;")","")</f>
        <v/>
      </c>
      <c r="G202" s="98" t="str">
        <f t="shared" si="10"/>
        <v/>
      </c>
      <c r="H202" s="98" t="str">
        <f>IF('Board Cutting Form'!F328="","",'Board Cutting Form'!C328)</f>
        <v/>
      </c>
      <c r="I202" s="98" t="str">
        <f>IF('Board Cutting Form'!I328&gt;=1,'Board Cutting Form'!G328&amp;"-"&amp;'Board Cutting Form'!H328,"")</f>
        <v/>
      </c>
      <c r="J202" s="100" t="str">
        <f>IF('Board Cutting Form'!I328=2,'Board Cutting Form'!G328&amp;"-"&amp;'Board Cutting Form'!H328,"")</f>
        <v/>
      </c>
      <c r="K202" s="100" t="str">
        <f>IF('Board Cutting Form'!J328&gt;=1,'Board Cutting Form'!G328&amp;"-"&amp;'Board Cutting Form'!H328,"")</f>
        <v/>
      </c>
      <c r="L202" s="100" t="str">
        <f>IF('Board Cutting Form'!J328=2,'Board Cutting Form'!G328&amp;"-"&amp;'Board Cutting Form'!H328,"")</f>
        <v/>
      </c>
      <c r="M202" s="98" t="str">
        <f t="shared" si="11"/>
        <v/>
      </c>
    </row>
    <row r="203" spans="1:13" x14ac:dyDescent="0.25">
      <c r="A203" s="98" t="str">
        <f t="shared" si="9"/>
        <v/>
      </c>
      <c r="B203" s="98" t="str">
        <f>IF('Board Cutting Form'!B329="","",'Board Cutting Form'!B329)</f>
        <v/>
      </c>
      <c r="C203" s="98" t="str">
        <f>IF('Board Cutting Form'!D329="","",'Board Cutting Form'!D329)</f>
        <v/>
      </c>
      <c r="D203" s="98" t="str">
        <f>IF('Board Cutting Form'!E329="","",'Board Cutting Form'!E329)</f>
        <v/>
      </c>
      <c r="E203" s="98" t="str">
        <f>IF('Board Cutting Form'!F329="","",'Board Cutting Form'!F329)</f>
        <v/>
      </c>
      <c r="F203" s="99" t="str">
        <f>IF(OR('Board Cutting Form'!N329&gt;0,'Board Cutting Form'!M329&gt;0,'Board Cutting Form'!K329&gt;0),"("&amp;'Board Cutting Form'!N$12&amp;"-0"&amp;'Board Cutting Form'!N329&amp;" "&amp;'Board Cutting Form'!M$12&amp;"-0"&amp;'Board Cutting Form'!M329&amp;" "&amp;'Board Cutting Form'!K$12&amp;"-0"&amp;'Board Cutting Form'!K329&amp;")","")</f>
        <v/>
      </c>
      <c r="G203" s="98" t="str">
        <f t="shared" si="10"/>
        <v/>
      </c>
      <c r="H203" s="98" t="str">
        <f>IF('Board Cutting Form'!F329="","",'Board Cutting Form'!C329)</f>
        <v/>
      </c>
      <c r="I203" s="98" t="str">
        <f>IF('Board Cutting Form'!I329&gt;=1,'Board Cutting Form'!G329&amp;"-"&amp;'Board Cutting Form'!H329,"")</f>
        <v/>
      </c>
      <c r="J203" s="100" t="str">
        <f>IF('Board Cutting Form'!I329=2,'Board Cutting Form'!G329&amp;"-"&amp;'Board Cutting Form'!H329,"")</f>
        <v/>
      </c>
      <c r="K203" s="100" t="str">
        <f>IF('Board Cutting Form'!J329&gt;=1,'Board Cutting Form'!G329&amp;"-"&amp;'Board Cutting Form'!H329,"")</f>
        <v/>
      </c>
      <c r="L203" s="100" t="str">
        <f>IF('Board Cutting Form'!J329=2,'Board Cutting Form'!G329&amp;"-"&amp;'Board Cutting Form'!H329,"")</f>
        <v/>
      </c>
      <c r="M203" s="98" t="str">
        <f t="shared" si="11"/>
        <v/>
      </c>
    </row>
    <row r="204" spans="1:13" x14ac:dyDescent="0.25">
      <c r="A204" s="98" t="str">
        <f t="shared" si="9"/>
        <v/>
      </c>
      <c r="B204" s="98" t="str">
        <f>IF('Board Cutting Form'!B330="","",'Board Cutting Form'!B330)</f>
        <v/>
      </c>
      <c r="C204" s="98" t="str">
        <f>IF('Board Cutting Form'!D330="","",'Board Cutting Form'!D330)</f>
        <v/>
      </c>
      <c r="D204" s="98" t="str">
        <f>IF('Board Cutting Form'!E330="","",'Board Cutting Form'!E330)</f>
        <v/>
      </c>
      <c r="E204" s="98" t="str">
        <f>IF('Board Cutting Form'!F330="","",'Board Cutting Form'!F330)</f>
        <v/>
      </c>
      <c r="F204" s="99" t="str">
        <f>IF(OR('Board Cutting Form'!N330&gt;0,'Board Cutting Form'!M330&gt;0,'Board Cutting Form'!K330&gt;0),"("&amp;'Board Cutting Form'!N$12&amp;"-0"&amp;'Board Cutting Form'!N330&amp;" "&amp;'Board Cutting Form'!M$12&amp;"-0"&amp;'Board Cutting Form'!M330&amp;" "&amp;'Board Cutting Form'!K$12&amp;"-0"&amp;'Board Cutting Form'!K330&amp;")","")</f>
        <v/>
      </c>
      <c r="G204" s="98" t="str">
        <f t="shared" si="10"/>
        <v/>
      </c>
      <c r="H204" s="98" t="str">
        <f>IF('Board Cutting Form'!F330="","",'Board Cutting Form'!C330)</f>
        <v/>
      </c>
      <c r="I204" s="98" t="str">
        <f>IF('Board Cutting Form'!I330&gt;=1,'Board Cutting Form'!G330&amp;"-"&amp;'Board Cutting Form'!H330,"")</f>
        <v/>
      </c>
      <c r="J204" s="100" t="str">
        <f>IF('Board Cutting Form'!I330=2,'Board Cutting Form'!G330&amp;"-"&amp;'Board Cutting Form'!H330,"")</f>
        <v/>
      </c>
      <c r="K204" s="100" t="str">
        <f>IF('Board Cutting Form'!J330&gt;=1,'Board Cutting Form'!G330&amp;"-"&amp;'Board Cutting Form'!H330,"")</f>
        <v/>
      </c>
      <c r="L204" s="100" t="str">
        <f>IF('Board Cutting Form'!J330=2,'Board Cutting Form'!G330&amp;"-"&amp;'Board Cutting Form'!H330,"")</f>
        <v/>
      </c>
      <c r="M204" s="98" t="str">
        <f t="shared" si="11"/>
        <v/>
      </c>
    </row>
    <row r="205" spans="1:13" x14ac:dyDescent="0.25">
      <c r="A205" s="98" t="str">
        <f t="shared" si="9"/>
        <v/>
      </c>
      <c r="B205" s="98" t="str">
        <f>IF('Board Cutting Form'!B331="","",'Board Cutting Form'!B331)</f>
        <v/>
      </c>
      <c r="C205" s="98" t="str">
        <f>IF('Board Cutting Form'!D331="","",'Board Cutting Form'!D331)</f>
        <v/>
      </c>
      <c r="D205" s="98" t="str">
        <f>IF('Board Cutting Form'!E331="","",'Board Cutting Form'!E331)</f>
        <v/>
      </c>
      <c r="E205" s="98" t="str">
        <f>IF('Board Cutting Form'!F331="","",'Board Cutting Form'!F331)</f>
        <v/>
      </c>
      <c r="F205" s="99" t="str">
        <f>IF(OR('Board Cutting Form'!N331&gt;0,'Board Cutting Form'!M331&gt;0,'Board Cutting Form'!K331&gt;0),"("&amp;'Board Cutting Form'!N$12&amp;"-0"&amp;'Board Cutting Form'!N331&amp;" "&amp;'Board Cutting Form'!M$12&amp;"-0"&amp;'Board Cutting Form'!M331&amp;" "&amp;'Board Cutting Form'!K$12&amp;"-0"&amp;'Board Cutting Form'!K331&amp;")","")</f>
        <v/>
      </c>
      <c r="G205" s="98" t="str">
        <f t="shared" si="10"/>
        <v/>
      </c>
      <c r="H205" s="98" t="str">
        <f>IF('Board Cutting Form'!F331="","",'Board Cutting Form'!C331)</f>
        <v/>
      </c>
      <c r="I205" s="98" t="str">
        <f>IF('Board Cutting Form'!I331&gt;=1,'Board Cutting Form'!G331&amp;"-"&amp;'Board Cutting Form'!H331,"")</f>
        <v/>
      </c>
      <c r="J205" s="100" t="str">
        <f>IF('Board Cutting Form'!I331=2,'Board Cutting Form'!G331&amp;"-"&amp;'Board Cutting Form'!H331,"")</f>
        <v/>
      </c>
      <c r="K205" s="100" t="str">
        <f>IF('Board Cutting Form'!J331&gt;=1,'Board Cutting Form'!G331&amp;"-"&amp;'Board Cutting Form'!H331,"")</f>
        <v/>
      </c>
      <c r="L205" s="100" t="str">
        <f>IF('Board Cutting Form'!J331=2,'Board Cutting Form'!G331&amp;"-"&amp;'Board Cutting Form'!H331,"")</f>
        <v/>
      </c>
      <c r="M205" s="98" t="str">
        <f t="shared" si="11"/>
        <v/>
      </c>
    </row>
    <row r="206" spans="1:13" x14ac:dyDescent="0.25">
      <c r="A206" s="98" t="str">
        <f t="shared" si="9"/>
        <v/>
      </c>
      <c r="B206" s="98" t="str">
        <f>IF('Board Cutting Form'!B332="","",'Board Cutting Form'!B332)</f>
        <v/>
      </c>
      <c r="C206" s="98" t="str">
        <f>IF('Board Cutting Form'!D332="","",'Board Cutting Form'!D332)</f>
        <v/>
      </c>
      <c r="D206" s="98" t="str">
        <f>IF('Board Cutting Form'!E332="","",'Board Cutting Form'!E332)</f>
        <v/>
      </c>
      <c r="E206" s="98" t="str">
        <f>IF('Board Cutting Form'!F332="","",'Board Cutting Form'!F332)</f>
        <v/>
      </c>
      <c r="F206" s="99" t="str">
        <f>IF(OR('Board Cutting Form'!N332&gt;0,'Board Cutting Form'!M332&gt;0,'Board Cutting Form'!K332&gt;0),"("&amp;'Board Cutting Form'!N$12&amp;"-0"&amp;'Board Cutting Form'!N332&amp;" "&amp;'Board Cutting Form'!M$12&amp;"-0"&amp;'Board Cutting Form'!M332&amp;" "&amp;'Board Cutting Form'!K$12&amp;"-0"&amp;'Board Cutting Form'!K332&amp;")","")</f>
        <v/>
      </c>
      <c r="G206" s="98" t="str">
        <f t="shared" si="10"/>
        <v/>
      </c>
      <c r="H206" s="98" t="str">
        <f>IF('Board Cutting Form'!F332="","",'Board Cutting Form'!C332)</f>
        <v/>
      </c>
      <c r="I206" s="98" t="str">
        <f>IF('Board Cutting Form'!I332&gt;=1,'Board Cutting Form'!G332&amp;"-"&amp;'Board Cutting Form'!H332,"")</f>
        <v/>
      </c>
      <c r="J206" s="100" t="str">
        <f>IF('Board Cutting Form'!I332=2,'Board Cutting Form'!G332&amp;"-"&amp;'Board Cutting Form'!H332,"")</f>
        <v/>
      </c>
      <c r="K206" s="100" t="str">
        <f>IF('Board Cutting Form'!J332&gt;=1,'Board Cutting Form'!G332&amp;"-"&amp;'Board Cutting Form'!H332,"")</f>
        <v/>
      </c>
      <c r="L206" s="100" t="str">
        <f>IF('Board Cutting Form'!J332=2,'Board Cutting Form'!G332&amp;"-"&amp;'Board Cutting Form'!H332,"")</f>
        <v/>
      </c>
      <c r="M206" s="98" t="str">
        <f t="shared" si="11"/>
        <v/>
      </c>
    </row>
    <row r="207" spans="1:13" x14ac:dyDescent="0.25">
      <c r="A207" s="98" t="str">
        <f t="shared" si="9"/>
        <v/>
      </c>
      <c r="B207" s="98" t="str">
        <f>IF('Board Cutting Form'!B333="","",'Board Cutting Form'!B333)</f>
        <v/>
      </c>
      <c r="C207" s="98" t="str">
        <f>IF('Board Cutting Form'!D333="","",'Board Cutting Form'!D333)</f>
        <v/>
      </c>
      <c r="D207" s="98" t="str">
        <f>IF('Board Cutting Form'!E333="","",'Board Cutting Form'!E333)</f>
        <v/>
      </c>
      <c r="E207" s="98" t="str">
        <f>IF('Board Cutting Form'!F333="","",'Board Cutting Form'!F333)</f>
        <v/>
      </c>
      <c r="F207" s="99" t="str">
        <f>IF(OR('Board Cutting Form'!N333&gt;0,'Board Cutting Form'!M333&gt;0,'Board Cutting Form'!K333&gt;0),"("&amp;'Board Cutting Form'!N$12&amp;"-0"&amp;'Board Cutting Form'!N333&amp;" "&amp;'Board Cutting Form'!M$12&amp;"-0"&amp;'Board Cutting Form'!M333&amp;" "&amp;'Board Cutting Form'!K$12&amp;"-0"&amp;'Board Cutting Form'!K333&amp;")","")</f>
        <v/>
      </c>
      <c r="G207" s="98" t="str">
        <f t="shared" si="10"/>
        <v/>
      </c>
      <c r="H207" s="98" t="str">
        <f>IF('Board Cutting Form'!F333="","",'Board Cutting Form'!C333)</f>
        <v/>
      </c>
      <c r="I207" s="98" t="str">
        <f>IF('Board Cutting Form'!I333&gt;=1,'Board Cutting Form'!G333&amp;"-"&amp;'Board Cutting Form'!H333,"")</f>
        <v/>
      </c>
      <c r="J207" s="100" t="str">
        <f>IF('Board Cutting Form'!I333=2,'Board Cutting Form'!G333&amp;"-"&amp;'Board Cutting Form'!H333,"")</f>
        <v/>
      </c>
      <c r="K207" s="100" t="str">
        <f>IF('Board Cutting Form'!J333&gt;=1,'Board Cutting Form'!G333&amp;"-"&amp;'Board Cutting Form'!H333,"")</f>
        <v/>
      </c>
      <c r="L207" s="100" t="str">
        <f>IF('Board Cutting Form'!J333=2,'Board Cutting Form'!G333&amp;"-"&amp;'Board Cutting Form'!H333,"")</f>
        <v/>
      </c>
      <c r="M207" s="98" t="str">
        <f t="shared" si="11"/>
        <v/>
      </c>
    </row>
    <row r="208" spans="1:13" x14ac:dyDescent="0.25">
      <c r="A208" s="98" t="str">
        <f t="shared" si="9"/>
        <v/>
      </c>
      <c r="B208" s="98" t="str">
        <f>IF('Board Cutting Form'!B334="","",'Board Cutting Form'!B334)</f>
        <v/>
      </c>
      <c r="C208" s="98" t="str">
        <f>IF('Board Cutting Form'!D334="","",'Board Cutting Form'!D334)</f>
        <v/>
      </c>
      <c r="D208" s="98" t="str">
        <f>IF('Board Cutting Form'!E334="","",'Board Cutting Form'!E334)</f>
        <v/>
      </c>
      <c r="E208" s="98" t="str">
        <f>IF('Board Cutting Form'!F334="","",'Board Cutting Form'!F334)</f>
        <v/>
      </c>
      <c r="F208" s="99" t="str">
        <f>IF(OR('Board Cutting Form'!N334&gt;0,'Board Cutting Form'!M334&gt;0,'Board Cutting Form'!K334&gt;0),"("&amp;'Board Cutting Form'!N$12&amp;"-0"&amp;'Board Cutting Form'!N334&amp;" "&amp;'Board Cutting Form'!M$12&amp;"-0"&amp;'Board Cutting Form'!M334&amp;" "&amp;'Board Cutting Form'!K$12&amp;"-0"&amp;'Board Cutting Form'!K334&amp;")","")</f>
        <v/>
      </c>
      <c r="G208" s="98" t="str">
        <f t="shared" si="10"/>
        <v/>
      </c>
      <c r="H208" s="98" t="str">
        <f>IF('Board Cutting Form'!F334="","",'Board Cutting Form'!C334)</f>
        <v/>
      </c>
      <c r="I208" s="98" t="str">
        <f>IF('Board Cutting Form'!I334&gt;=1,'Board Cutting Form'!G334&amp;"-"&amp;'Board Cutting Form'!H334,"")</f>
        <v/>
      </c>
      <c r="J208" s="100" t="str">
        <f>IF('Board Cutting Form'!I334=2,'Board Cutting Form'!G334&amp;"-"&amp;'Board Cutting Form'!H334,"")</f>
        <v/>
      </c>
      <c r="K208" s="100" t="str">
        <f>IF('Board Cutting Form'!J334&gt;=1,'Board Cutting Form'!G334&amp;"-"&amp;'Board Cutting Form'!H334,"")</f>
        <v/>
      </c>
      <c r="L208" s="100" t="str">
        <f>IF('Board Cutting Form'!J334=2,'Board Cutting Form'!G334&amp;"-"&amp;'Board Cutting Form'!H334,"")</f>
        <v/>
      </c>
      <c r="M208" s="98" t="str">
        <f t="shared" si="11"/>
        <v/>
      </c>
    </row>
    <row r="209" spans="1:13" x14ac:dyDescent="0.25">
      <c r="A209" s="98" t="str">
        <f t="shared" si="9"/>
        <v/>
      </c>
      <c r="B209" s="98" t="str">
        <f>IF('Board Cutting Form'!B335="","",'Board Cutting Form'!B335)</f>
        <v/>
      </c>
      <c r="C209" s="98" t="str">
        <f>IF('Board Cutting Form'!D335="","",'Board Cutting Form'!D335)</f>
        <v/>
      </c>
      <c r="D209" s="98" t="str">
        <f>IF('Board Cutting Form'!E335="","",'Board Cutting Form'!E335)</f>
        <v/>
      </c>
      <c r="E209" s="98" t="str">
        <f>IF('Board Cutting Form'!F335="","",'Board Cutting Form'!F335)</f>
        <v/>
      </c>
      <c r="F209" s="99" t="str">
        <f>IF(OR('Board Cutting Form'!N335&gt;0,'Board Cutting Form'!M335&gt;0,'Board Cutting Form'!K335&gt;0),"("&amp;'Board Cutting Form'!N$12&amp;"-0"&amp;'Board Cutting Form'!N335&amp;" "&amp;'Board Cutting Form'!M$12&amp;"-0"&amp;'Board Cutting Form'!M335&amp;" "&amp;'Board Cutting Form'!K$12&amp;"-0"&amp;'Board Cutting Form'!K335&amp;")","")</f>
        <v/>
      </c>
      <c r="G209" s="98" t="str">
        <f t="shared" si="10"/>
        <v/>
      </c>
      <c r="H209" s="98" t="str">
        <f>IF('Board Cutting Form'!F335="","",'Board Cutting Form'!C335)</f>
        <v/>
      </c>
      <c r="I209" s="98" t="str">
        <f>IF('Board Cutting Form'!I335&gt;=1,'Board Cutting Form'!G335&amp;"-"&amp;'Board Cutting Form'!H335,"")</f>
        <v/>
      </c>
      <c r="J209" s="100" t="str">
        <f>IF('Board Cutting Form'!I335=2,'Board Cutting Form'!G335&amp;"-"&amp;'Board Cutting Form'!H335,"")</f>
        <v/>
      </c>
      <c r="K209" s="100" t="str">
        <f>IF('Board Cutting Form'!J335&gt;=1,'Board Cutting Form'!G335&amp;"-"&amp;'Board Cutting Form'!H335,"")</f>
        <v/>
      </c>
      <c r="L209" s="100" t="str">
        <f>IF('Board Cutting Form'!J335=2,'Board Cutting Form'!G335&amp;"-"&amp;'Board Cutting Form'!H335,"")</f>
        <v/>
      </c>
      <c r="M209" s="98" t="str">
        <f t="shared" si="11"/>
        <v/>
      </c>
    </row>
    <row r="210" spans="1:13" x14ac:dyDescent="0.25">
      <c r="A210" s="98" t="str">
        <f t="shared" si="9"/>
        <v/>
      </c>
      <c r="B210" s="98" t="str">
        <f>IF('Board Cutting Form'!B336="","",'Board Cutting Form'!B336)</f>
        <v/>
      </c>
      <c r="C210" s="98" t="str">
        <f>IF('Board Cutting Form'!D336="","",'Board Cutting Form'!D336)</f>
        <v/>
      </c>
      <c r="D210" s="98" t="str">
        <f>IF('Board Cutting Form'!E336="","",'Board Cutting Form'!E336)</f>
        <v/>
      </c>
      <c r="E210" s="98" t="str">
        <f>IF('Board Cutting Form'!F336="","",'Board Cutting Form'!F336)</f>
        <v/>
      </c>
      <c r="F210" s="99" t="str">
        <f>IF(OR('Board Cutting Form'!N336&gt;0,'Board Cutting Form'!M336&gt;0,'Board Cutting Form'!K336&gt;0),"("&amp;'Board Cutting Form'!N$12&amp;"-0"&amp;'Board Cutting Form'!N336&amp;" "&amp;'Board Cutting Form'!M$12&amp;"-0"&amp;'Board Cutting Form'!M336&amp;" "&amp;'Board Cutting Form'!K$12&amp;"-0"&amp;'Board Cutting Form'!K336&amp;")","")</f>
        <v/>
      </c>
      <c r="G210" s="98" t="str">
        <f t="shared" si="10"/>
        <v/>
      </c>
      <c r="H210" s="98" t="str">
        <f>IF('Board Cutting Form'!F336="","",'Board Cutting Form'!C336)</f>
        <v/>
      </c>
      <c r="I210" s="98" t="str">
        <f>IF('Board Cutting Form'!I336&gt;=1,'Board Cutting Form'!G336&amp;"-"&amp;'Board Cutting Form'!H336,"")</f>
        <v/>
      </c>
      <c r="J210" s="100" t="str">
        <f>IF('Board Cutting Form'!I336=2,'Board Cutting Form'!G336&amp;"-"&amp;'Board Cutting Form'!H336,"")</f>
        <v/>
      </c>
      <c r="K210" s="100" t="str">
        <f>IF('Board Cutting Form'!J336&gt;=1,'Board Cutting Form'!G336&amp;"-"&amp;'Board Cutting Form'!H336,"")</f>
        <v/>
      </c>
      <c r="L210" s="100" t="str">
        <f>IF('Board Cutting Form'!J336=2,'Board Cutting Form'!G336&amp;"-"&amp;'Board Cutting Form'!H336,"")</f>
        <v/>
      </c>
      <c r="M210" s="98" t="str">
        <f t="shared" si="11"/>
        <v/>
      </c>
    </row>
    <row r="211" spans="1:13" x14ac:dyDescent="0.25">
      <c r="A211" s="98" t="str">
        <f t="shared" si="9"/>
        <v/>
      </c>
      <c r="B211" s="98" t="str">
        <f>IF('Board Cutting Form'!B337="","",'Board Cutting Form'!B337)</f>
        <v/>
      </c>
      <c r="C211" s="98" t="str">
        <f>IF('Board Cutting Form'!D337="","",'Board Cutting Form'!D337)</f>
        <v/>
      </c>
      <c r="D211" s="98" t="str">
        <f>IF('Board Cutting Form'!E337="","",'Board Cutting Form'!E337)</f>
        <v/>
      </c>
      <c r="E211" s="98" t="str">
        <f>IF('Board Cutting Form'!F337="","",'Board Cutting Form'!F337)</f>
        <v/>
      </c>
      <c r="F211" s="99" t="str">
        <f>IF(OR('Board Cutting Form'!N337&gt;0,'Board Cutting Form'!M337&gt;0,'Board Cutting Form'!K337&gt;0),"("&amp;'Board Cutting Form'!N$12&amp;"-0"&amp;'Board Cutting Form'!N337&amp;" "&amp;'Board Cutting Form'!M$12&amp;"-0"&amp;'Board Cutting Form'!M337&amp;" "&amp;'Board Cutting Form'!K$12&amp;"-0"&amp;'Board Cutting Form'!K337&amp;")","")</f>
        <v/>
      </c>
      <c r="G211" s="98" t="str">
        <f t="shared" si="10"/>
        <v/>
      </c>
      <c r="H211" s="98" t="str">
        <f>IF('Board Cutting Form'!F337="","",'Board Cutting Form'!C337)</f>
        <v/>
      </c>
      <c r="I211" s="98" t="str">
        <f>IF('Board Cutting Form'!I337&gt;=1,'Board Cutting Form'!G337&amp;"-"&amp;'Board Cutting Form'!H337,"")</f>
        <v/>
      </c>
      <c r="J211" s="100" t="str">
        <f>IF('Board Cutting Form'!I337=2,'Board Cutting Form'!G337&amp;"-"&amp;'Board Cutting Form'!H337,"")</f>
        <v/>
      </c>
      <c r="K211" s="100" t="str">
        <f>IF('Board Cutting Form'!J337&gt;=1,'Board Cutting Form'!G337&amp;"-"&amp;'Board Cutting Form'!H337,"")</f>
        <v/>
      </c>
      <c r="L211" s="100" t="str">
        <f>IF('Board Cutting Form'!J337=2,'Board Cutting Form'!G337&amp;"-"&amp;'Board Cutting Form'!H337,"")</f>
        <v/>
      </c>
      <c r="M211" s="98" t="str">
        <f t="shared" si="11"/>
        <v/>
      </c>
    </row>
    <row r="212" spans="1:13" x14ac:dyDescent="0.25">
      <c r="A212" s="98" t="str">
        <f t="shared" si="9"/>
        <v/>
      </c>
      <c r="B212" s="98" t="str">
        <f>IF('Board Cutting Form'!B338="","",'Board Cutting Form'!B338)</f>
        <v/>
      </c>
      <c r="C212" s="98" t="str">
        <f>IF('Board Cutting Form'!D338="","",'Board Cutting Form'!D338)</f>
        <v/>
      </c>
      <c r="D212" s="98" t="str">
        <f>IF('Board Cutting Form'!E338="","",'Board Cutting Form'!E338)</f>
        <v/>
      </c>
      <c r="E212" s="98" t="str">
        <f>IF('Board Cutting Form'!F338="","",'Board Cutting Form'!F338)</f>
        <v/>
      </c>
      <c r="F212" s="99" t="str">
        <f>IF(OR('Board Cutting Form'!N338&gt;0,'Board Cutting Form'!M338&gt;0,'Board Cutting Form'!K338&gt;0),"("&amp;'Board Cutting Form'!N$12&amp;"-0"&amp;'Board Cutting Form'!N338&amp;" "&amp;'Board Cutting Form'!M$12&amp;"-0"&amp;'Board Cutting Form'!M338&amp;" "&amp;'Board Cutting Form'!K$12&amp;"-0"&amp;'Board Cutting Form'!K338&amp;")","")</f>
        <v/>
      </c>
      <c r="G212" s="98" t="str">
        <f t="shared" si="10"/>
        <v/>
      </c>
      <c r="H212" s="98" t="str">
        <f>IF('Board Cutting Form'!F338="","",'Board Cutting Form'!C338)</f>
        <v/>
      </c>
      <c r="I212" s="98" t="str">
        <f>IF('Board Cutting Form'!I338&gt;=1,'Board Cutting Form'!G338&amp;"-"&amp;'Board Cutting Form'!H338,"")</f>
        <v/>
      </c>
      <c r="J212" s="100" t="str">
        <f>IF('Board Cutting Form'!I338=2,'Board Cutting Form'!G338&amp;"-"&amp;'Board Cutting Form'!H338,"")</f>
        <v/>
      </c>
      <c r="K212" s="100" t="str">
        <f>IF('Board Cutting Form'!J338&gt;=1,'Board Cutting Form'!G338&amp;"-"&amp;'Board Cutting Form'!H338,"")</f>
        <v/>
      </c>
      <c r="L212" s="100" t="str">
        <f>IF('Board Cutting Form'!J338=2,'Board Cutting Form'!G338&amp;"-"&amp;'Board Cutting Form'!H338,"")</f>
        <v/>
      </c>
      <c r="M212" s="98" t="str">
        <f t="shared" si="11"/>
        <v/>
      </c>
    </row>
    <row r="213" spans="1:13" x14ac:dyDescent="0.25">
      <c r="A213" s="98" t="str">
        <f t="shared" si="9"/>
        <v/>
      </c>
      <c r="B213" s="98" t="str">
        <f>IF('Board Cutting Form'!B339="","",'Board Cutting Form'!B339)</f>
        <v/>
      </c>
      <c r="C213" s="98" t="str">
        <f>IF('Board Cutting Form'!D339="","",'Board Cutting Form'!D339)</f>
        <v/>
      </c>
      <c r="D213" s="98" t="str">
        <f>IF('Board Cutting Form'!E339="","",'Board Cutting Form'!E339)</f>
        <v/>
      </c>
      <c r="E213" s="98" t="str">
        <f>IF('Board Cutting Form'!F339="","",'Board Cutting Form'!F339)</f>
        <v/>
      </c>
      <c r="F213" s="99" t="str">
        <f>IF(OR('Board Cutting Form'!N339&gt;0,'Board Cutting Form'!M339&gt;0,'Board Cutting Form'!K339&gt;0),"("&amp;'Board Cutting Form'!N$12&amp;"-0"&amp;'Board Cutting Form'!N339&amp;" "&amp;'Board Cutting Form'!M$12&amp;"-0"&amp;'Board Cutting Form'!M339&amp;" "&amp;'Board Cutting Form'!K$12&amp;"-0"&amp;'Board Cutting Form'!K339&amp;")","")</f>
        <v/>
      </c>
      <c r="G213" s="98" t="str">
        <f t="shared" si="10"/>
        <v/>
      </c>
      <c r="H213" s="98" t="str">
        <f>IF('Board Cutting Form'!F339="","",'Board Cutting Form'!C339)</f>
        <v/>
      </c>
      <c r="I213" s="98" t="str">
        <f>IF('Board Cutting Form'!I339&gt;=1,'Board Cutting Form'!G339&amp;"-"&amp;'Board Cutting Form'!H339,"")</f>
        <v/>
      </c>
      <c r="J213" s="100" t="str">
        <f>IF('Board Cutting Form'!I339=2,'Board Cutting Form'!G339&amp;"-"&amp;'Board Cutting Form'!H339,"")</f>
        <v/>
      </c>
      <c r="K213" s="100" t="str">
        <f>IF('Board Cutting Form'!J339&gt;=1,'Board Cutting Form'!G339&amp;"-"&amp;'Board Cutting Form'!H339,"")</f>
        <v/>
      </c>
      <c r="L213" s="100" t="str">
        <f>IF('Board Cutting Form'!J339=2,'Board Cutting Form'!G339&amp;"-"&amp;'Board Cutting Form'!H339,"")</f>
        <v/>
      </c>
      <c r="M213" s="98" t="str">
        <f t="shared" si="11"/>
        <v/>
      </c>
    </row>
    <row r="214" spans="1:13" x14ac:dyDescent="0.25">
      <c r="A214" s="98" t="str">
        <f t="shared" si="9"/>
        <v/>
      </c>
      <c r="B214" s="98" t="str">
        <f>IF('Board Cutting Form'!B340="","",'Board Cutting Form'!B340)</f>
        <v/>
      </c>
      <c r="C214" s="98" t="str">
        <f>IF('Board Cutting Form'!D340="","",'Board Cutting Form'!D340)</f>
        <v/>
      </c>
      <c r="D214" s="98" t="str">
        <f>IF('Board Cutting Form'!E340="","",'Board Cutting Form'!E340)</f>
        <v/>
      </c>
      <c r="E214" s="98" t="str">
        <f>IF('Board Cutting Form'!F340="","",'Board Cutting Form'!F340)</f>
        <v/>
      </c>
      <c r="F214" s="99" t="str">
        <f>IF(OR('Board Cutting Form'!N340&gt;0,'Board Cutting Form'!M340&gt;0,'Board Cutting Form'!K340&gt;0),"("&amp;'Board Cutting Form'!N$12&amp;"-0"&amp;'Board Cutting Form'!N340&amp;" "&amp;'Board Cutting Form'!M$12&amp;"-0"&amp;'Board Cutting Form'!M340&amp;" "&amp;'Board Cutting Form'!K$12&amp;"-0"&amp;'Board Cutting Form'!K340&amp;")","")</f>
        <v/>
      </c>
      <c r="G214" s="98" t="str">
        <f t="shared" si="10"/>
        <v/>
      </c>
      <c r="H214" s="98" t="str">
        <f>IF('Board Cutting Form'!F340="","",'Board Cutting Form'!C340)</f>
        <v/>
      </c>
      <c r="I214" s="98" t="str">
        <f>IF('Board Cutting Form'!I340&gt;=1,'Board Cutting Form'!G340&amp;"-"&amp;'Board Cutting Form'!H340,"")</f>
        <v/>
      </c>
      <c r="J214" s="100" t="str">
        <f>IF('Board Cutting Form'!I340=2,'Board Cutting Form'!G340&amp;"-"&amp;'Board Cutting Form'!H340,"")</f>
        <v/>
      </c>
      <c r="K214" s="100" t="str">
        <f>IF('Board Cutting Form'!J340&gt;=1,'Board Cutting Form'!G340&amp;"-"&amp;'Board Cutting Form'!H340,"")</f>
        <v/>
      </c>
      <c r="L214" s="100" t="str">
        <f>IF('Board Cutting Form'!J340=2,'Board Cutting Form'!G340&amp;"-"&amp;'Board Cutting Form'!H340,"")</f>
        <v/>
      </c>
      <c r="M214" s="98" t="str">
        <f t="shared" si="11"/>
        <v/>
      </c>
    </row>
    <row r="215" spans="1:13" x14ac:dyDescent="0.25">
      <c r="A215" s="98" t="str">
        <f t="shared" si="9"/>
        <v/>
      </c>
      <c r="B215" s="98" t="str">
        <f>IF('Board Cutting Form'!B341="","",'Board Cutting Form'!B341)</f>
        <v/>
      </c>
      <c r="C215" s="98" t="str">
        <f>IF('Board Cutting Form'!D341="","",'Board Cutting Form'!D341)</f>
        <v/>
      </c>
      <c r="D215" s="98" t="str">
        <f>IF('Board Cutting Form'!E341="","",'Board Cutting Form'!E341)</f>
        <v/>
      </c>
      <c r="E215" s="98" t="str">
        <f>IF('Board Cutting Form'!F341="","",'Board Cutting Form'!F341)</f>
        <v/>
      </c>
      <c r="F215" s="99" t="str">
        <f>IF(OR('Board Cutting Form'!N341&gt;0,'Board Cutting Form'!M341&gt;0,'Board Cutting Form'!K341&gt;0),"("&amp;'Board Cutting Form'!N$12&amp;"-0"&amp;'Board Cutting Form'!N341&amp;" "&amp;'Board Cutting Form'!M$12&amp;"-0"&amp;'Board Cutting Form'!M341&amp;" "&amp;'Board Cutting Form'!K$12&amp;"-0"&amp;'Board Cutting Form'!K341&amp;")","")</f>
        <v/>
      </c>
      <c r="G215" s="98" t="str">
        <f t="shared" si="10"/>
        <v/>
      </c>
      <c r="H215" s="98" t="str">
        <f>IF('Board Cutting Form'!F341="","",'Board Cutting Form'!C341)</f>
        <v/>
      </c>
      <c r="I215" s="98" t="str">
        <f>IF('Board Cutting Form'!I341&gt;=1,'Board Cutting Form'!G341&amp;"-"&amp;'Board Cutting Form'!H341,"")</f>
        <v/>
      </c>
      <c r="J215" s="100" t="str">
        <f>IF('Board Cutting Form'!I341=2,'Board Cutting Form'!G341&amp;"-"&amp;'Board Cutting Form'!H341,"")</f>
        <v/>
      </c>
      <c r="K215" s="100" t="str">
        <f>IF('Board Cutting Form'!J341&gt;=1,'Board Cutting Form'!G341&amp;"-"&amp;'Board Cutting Form'!H341,"")</f>
        <v/>
      </c>
      <c r="L215" s="100" t="str">
        <f>IF('Board Cutting Form'!J341=2,'Board Cutting Form'!G341&amp;"-"&amp;'Board Cutting Form'!H341,"")</f>
        <v/>
      </c>
      <c r="M215" s="98" t="str">
        <f t="shared" si="11"/>
        <v/>
      </c>
    </row>
    <row r="216" spans="1:13" x14ac:dyDescent="0.25">
      <c r="A216" s="98" t="str">
        <f t="shared" si="9"/>
        <v/>
      </c>
      <c r="B216" s="98" t="str">
        <f>IF('Board Cutting Form'!B342="","",'Board Cutting Form'!B342)</f>
        <v/>
      </c>
      <c r="C216" s="98" t="str">
        <f>IF('Board Cutting Form'!D342="","",'Board Cutting Form'!D342)</f>
        <v/>
      </c>
      <c r="D216" s="98" t="str">
        <f>IF('Board Cutting Form'!E342="","",'Board Cutting Form'!E342)</f>
        <v/>
      </c>
      <c r="E216" s="98" t="str">
        <f>IF('Board Cutting Form'!F342="","",'Board Cutting Form'!F342)</f>
        <v/>
      </c>
      <c r="F216" s="99" t="str">
        <f>IF(OR('Board Cutting Form'!N342&gt;0,'Board Cutting Form'!M342&gt;0,'Board Cutting Form'!K342&gt;0),"("&amp;'Board Cutting Form'!N$12&amp;"-0"&amp;'Board Cutting Form'!N342&amp;" "&amp;'Board Cutting Form'!M$12&amp;"-0"&amp;'Board Cutting Form'!M342&amp;" "&amp;'Board Cutting Form'!K$12&amp;"-0"&amp;'Board Cutting Form'!K342&amp;")","")</f>
        <v/>
      </c>
      <c r="G216" s="98" t="str">
        <f t="shared" si="10"/>
        <v/>
      </c>
      <c r="H216" s="98" t="str">
        <f>IF('Board Cutting Form'!F342="","",'Board Cutting Form'!C342)</f>
        <v/>
      </c>
      <c r="I216" s="98" t="str">
        <f>IF('Board Cutting Form'!I342&gt;=1,'Board Cutting Form'!G342&amp;"-"&amp;'Board Cutting Form'!H342,"")</f>
        <v/>
      </c>
      <c r="J216" s="100" t="str">
        <f>IF('Board Cutting Form'!I342=2,'Board Cutting Form'!G342&amp;"-"&amp;'Board Cutting Form'!H342,"")</f>
        <v/>
      </c>
      <c r="K216" s="100" t="str">
        <f>IF('Board Cutting Form'!J342&gt;=1,'Board Cutting Form'!G342&amp;"-"&amp;'Board Cutting Form'!H342,"")</f>
        <v/>
      </c>
      <c r="L216" s="100" t="str">
        <f>IF('Board Cutting Form'!J342=2,'Board Cutting Form'!G342&amp;"-"&amp;'Board Cutting Form'!H342,"")</f>
        <v/>
      </c>
      <c r="M216" s="98" t="str">
        <f t="shared" si="11"/>
        <v/>
      </c>
    </row>
    <row r="217" spans="1:13" x14ac:dyDescent="0.25">
      <c r="A217" s="98" t="str">
        <f t="shared" si="9"/>
        <v/>
      </c>
      <c r="B217" s="98" t="str">
        <f>IF('Board Cutting Form'!B343="","",'Board Cutting Form'!B343)</f>
        <v/>
      </c>
      <c r="C217" s="98" t="str">
        <f>IF('Board Cutting Form'!D343="","",'Board Cutting Form'!D343)</f>
        <v/>
      </c>
      <c r="D217" s="98" t="str">
        <f>IF('Board Cutting Form'!E343="","",'Board Cutting Form'!E343)</f>
        <v/>
      </c>
      <c r="E217" s="98" t="str">
        <f>IF('Board Cutting Form'!F343="","",'Board Cutting Form'!F343)</f>
        <v/>
      </c>
      <c r="F217" s="99" t="str">
        <f>IF(OR('Board Cutting Form'!N343&gt;0,'Board Cutting Form'!M343&gt;0,'Board Cutting Form'!K343&gt;0),"("&amp;'Board Cutting Form'!N$12&amp;"-0"&amp;'Board Cutting Form'!N343&amp;" "&amp;'Board Cutting Form'!M$12&amp;"-0"&amp;'Board Cutting Form'!M343&amp;" "&amp;'Board Cutting Form'!K$12&amp;"-0"&amp;'Board Cutting Form'!K343&amp;")","")</f>
        <v/>
      </c>
      <c r="G217" s="98" t="str">
        <f t="shared" si="10"/>
        <v/>
      </c>
      <c r="H217" s="98" t="str">
        <f>IF('Board Cutting Form'!F343="","",'Board Cutting Form'!C343)</f>
        <v/>
      </c>
      <c r="I217" s="98" t="str">
        <f>IF('Board Cutting Form'!I343&gt;=1,'Board Cutting Form'!G343&amp;"-"&amp;'Board Cutting Form'!H343,"")</f>
        <v/>
      </c>
      <c r="J217" s="100" t="str">
        <f>IF('Board Cutting Form'!I343=2,'Board Cutting Form'!G343&amp;"-"&amp;'Board Cutting Form'!H343,"")</f>
        <v/>
      </c>
      <c r="K217" s="100" t="str">
        <f>IF('Board Cutting Form'!J343&gt;=1,'Board Cutting Form'!G343&amp;"-"&amp;'Board Cutting Form'!H343,"")</f>
        <v/>
      </c>
      <c r="L217" s="100" t="str">
        <f>IF('Board Cutting Form'!J343=2,'Board Cutting Form'!G343&amp;"-"&amp;'Board Cutting Form'!H343,"")</f>
        <v/>
      </c>
      <c r="M217" s="98" t="str">
        <f t="shared" si="11"/>
        <v/>
      </c>
    </row>
    <row r="218" spans="1:13" x14ac:dyDescent="0.25">
      <c r="A218" s="98" t="str">
        <f t="shared" si="9"/>
        <v/>
      </c>
      <c r="B218" s="98" t="str">
        <f>IF('Board Cutting Form'!B344="","",'Board Cutting Form'!B344)</f>
        <v/>
      </c>
      <c r="C218" s="98" t="str">
        <f>IF('Board Cutting Form'!D344="","",'Board Cutting Form'!D344)</f>
        <v/>
      </c>
      <c r="D218" s="98" t="str">
        <f>IF('Board Cutting Form'!E344="","",'Board Cutting Form'!E344)</f>
        <v/>
      </c>
      <c r="E218" s="98" t="str">
        <f>IF('Board Cutting Form'!F344="","",'Board Cutting Form'!F344)</f>
        <v/>
      </c>
      <c r="F218" s="99" t="str">
        <f>IF(OR('Board Cutting Form'!N344&gt;0,'Board Cutting Form'!M344&gt;0,'Board Cutting Form'!K344&gt;0),"("&amp;'Board Cutting Form'!N$12&amp;"-0"&amp;'Board Cutting Form'!N344&amp;" "&amp;'Board Cutting Form'!M$12&amp;"-0"&amp;'Board Cutting Form'!M344&amp;" "&amp;'Board Cutting Form'!K$12&amp;"-0"&amp;'Board Cutting Form'!K344&amp;")","")</f>
        <v/>
      </c>
      <c r="G218" s="98" t="str">
        <f t="shared" si="10"/>
        <v/>
      </c>
      <c r="H218" s="98" t="str">
        <f>IF('Board Cutting Form'!F344="","",'Board Cutting Form'!C344)</f>
        <v/>
      </c>
      <c r="I218" s="98" t="str">
        <f>IF('Board Cutting Form'!I344&gt;=1,'Board Cutting Form'!G344&amp;"-"&amp;'Board Cutting Form'!H344,"")</f>
        <v/>
      </c>
      <c r="J218" s="100" t="str">
        <f>IF('Board Cutting Form'!I344=2,'Board Cutting Form'!G344&amp;"-"&amp;'Board Cutting Form'!H344,"")</f>
        <v/>
      </c>
      <c r="K218" s="100" t="str">
        <f>IF('Board Cutting Form'!J344&gt;=1,'Board Cutting Form'!G344&amp;"-"&amp;'Board Cutting Form'!H344,"")</f>
        <v/>
      </c>
      <c r="L218" s="100" t="str">
        <f>IF('Board Cutting Form'!J344=2,'Board Cutting Form'!G344&amp;"-"&amp;'Board Cutting Form'!H344,"")</f>
        <v/>
      </c>
      <c r="M218" s="98" t="str">
        <f t="shared" si="11"/>
        <v/>
      </c>
    </row>
    <row r="219" spans="1:13" x14ac:dyDescent="0.25">
      <c r="A219" s="98" t="str">
        <f t="shared" si="9"/>
        <v/>
      </c>
      <c r="B219" s="98" t="str">
        <f>IF('Board Cutting Form'!B345="","",'Board Cutting Form'!B345)</f>
        <v/>
      </c>
      <c r="C219" s="98" t="str">
        <f>IF('Board Cutting Form'!D345="","",'Board Cutting Form'!D345)</f>
        <v/>
      </c>
      <c r="D219" s="98" t="str">
        <f>IF('Board Cutting Form'!E345="","",'Board Cutting Form'!E345)</f>
        <v/>
      </c>
      <c r="E219" s="98" t="str">
        <f>IF('Board Cutting Form'!F345="","",'Board Cutting Form'!F345)</f>
        <v/>
      </c>
      <c r="F219" s="99" t="str">
        <f>IF(OR('Board Cutting Form'!N345&gt;0,'Board Cutting Form'!M345&gt;0,'Board Cutting Form'!K345&gt;0),"("&amp;'Board Cutting Form'!N$12&amp;"-0"&amp;'Board Cutting Form'!N345&amp;" "&amp;'Board Cutting Form'!M$12&amp;"-0"&amp;'Board Cutting Form'!M345&amp;" "&amp;'Board Cutting Form'!K$12&amp;"-0"&amp;'Board Cutting Form'!K345&amp;")","")</f>
        <v/>
      </c>
      <c r="G219" s="98" t="str">
        <f t="shared" si="10"/>
        <v/>
      </c>
      <c r="H219" s="98" t="str">
        <f>IF('Board Cutting Form'!F345="","",'Board Cutting Form'!C345)</f>
        <v/>
      </c>
      <c r="I219" s="98" t="str">
        <f>IF('Board Cutting Form'!I345&gt;=1,'Board Cutting Form'!G345&amp;"-"&amp;'Board Cutting Form'!H345,"")</f>
        <v/>
      </c>
      <c r="J219" s="100" t="str">
        <f>IF('Board Cutting Form'!I345=2,'Board Cutting Form'!G345&amp;"-"&amp;'Board Cutting Form'!H345,"")</f>
        <v/>
      </c>
      <c r="K219" s="100" t="str">
        <f>IF('Board Cutting Form'!J345&gt;=1,'Board Cutting Form'!G345&amp;"-"&amp;'Board Cutting Form'!H345,"")</f>
        <v/>
      </c>
      <c r="L219" s="100" t="str">
        <f>IF('Board Cutting Form'!J345=2,'Board Cutting Form'!G345&amp;"-"&amp;'Board Cutting Form'!H345,"")</f>
        <v/>
      </c>
      <c r="M219" s="98" t="str">
        <f t="shared" si="11"/>
        <v/>
      </c>
    </row>
    <row r="220" spans="1:13" x14ac:dyDescent="0.25">
      <c r="A220" s="98" t="str">
        <f t="shared" si="9"/>
        <v/>
      </c>
      <c r="B220" s="98" t="str">
        <f>IF('Board Cutting Form'!B346="","",'Board Cutting Form'!B346)</f>
        <v/>
      </c>
      <c r="C220" s="98" t="str">
        <f>IF('Board Cutting Form'!D346="","",'Board Cutting Form'!D346)</f>
        <v/>
      </c>
      <c r="D220" s="98" t="str">
        <f>IF('Board Cutting Form'!E346="","",'Board Cutting Form'!E346)</f>
        <v/>
      </c>
      <c r="E220" s="98" t="str">
        <f>IF('Board Cutting Form'!F346="","",'Board Cutting Form'!F346)</f>
        <v/>
      </c>
      <c r="F220" s="99" t="str">
        <f>IF(OR('Board Cutting Form'!N346&gt;0,'Board Cutting Form'!M346&gt;0,'Board Cutting Form'!K346&gt;0),"("&amp;'Board Cutting Form'!N$12&amp;"-0"&amp;'Board Cutting Form'!N346&amp;" "&amp;'Board Cutting Form'!M$12&amp;"-0"&amp;'Board Cutting Form'!M346&amp;" "&amp;'Board Cutting Form'!K$12&amp;"-0"&amp;'Board Cutting Form'!K346&amp;")","")</f>
        <v/>
      </c>
      <c r="G220" s="98" t="str">
        <f t="shared" si="10"/>
        <v/>
      </c>
      <c r="H220" s="98" t="str">
        <f>IF('Board Cutting Form'!F346="","",'Board Cutting Form'!C346)</f>
        <v/>
      </c>
      <c r="I220" s="98" t="str">
        <f>IF('Board Cutting Form'!I346&gt;=1,'Board Cutting Form'!G346&amp;"-"&amp;'Board Cutting Form'!H346,"")</f>
        <v/>
      </c>
      <c r="J220" s="100" t="str">
        <f>IF('Board Cutting Form'!I346=2,'Board Cutting Form'!G346&amp;"-"&amp;'Board Cutting Form'!H346,"")</f>
        <v/>
      </c>
      <c r="K220" s="100" t="str">
        <f>IF('Board Cutting Form'!J346&gt;=1,'Board Cutting Form'!G346&amp;"-"&amp;'Board Cutting Form'!H346,"")</f>
        <v/>
      </c>
      <c r="L220" s="100" t="str">
        <f>IF('Board Cutting Form'!J346=2,'Board Cutting Form'!G346&amp;"-"&amp;'Board Cutting Form'!H346,"")</f>
        <v/>
      </c>
      <c r="M220" s="98" t="str">
        <f t="shared" si="11"/>
        <v/>
      </c>
    </row>
    <row r="221" spans="1:13" x14ac:dyDescent="0.25">
      <c r="A221" s="98" t="str">
        <f t="shared" si="9"/>
        <v/>
      </c>
      <c r="B221" s="98" t="str">
        <f>IF('Board Cutting Form'!B347="","",'Board Cutting Form'!B347)</f>
        <v/>
      </c>
      <c r="C221" s="98" t="str">
        <f>IF('Board Cutting Form'!D347="","",'Board Cutting Form'!D347)</f>
        <v/>
      </c>
      <c r="D221" s="98" t="str">
        <f>IF('Board Cutting Form'!E347="","",'Board Cutting Form'!E347)</f>
        <v/>
      </c>
      <c r="E221" s="98" t="str">
        <f>IF('Board Cutting Form'!F347="","",'Board Cutting Form'!F347)</f>
        <v/>
      </c>
      <c r="F221" s="99" t="str">
        <f>IF(OR('Board Cutting Form'!N347&gt;0,'Board Cutting Form'!M347&gt;0,'Board Cutting Form'!K347&gt;0),"("&amp;'Board Cutting Form'!N$12&amp;"-0"&amp;'Board Cutting Form'!N347&amp;" "&amp;'Board Cutting Form'!M$12&amp;"-0"&amp;'Board Cutting Form'!M347&amp;" "&amp;'Board Cutting Form'!K$12&amp;"-0"&amp;'Board Cutting Form'!K347&amp;")","")</f>
        <v/>
      </c>
      <c r="G221" s="98" t="str">
        <f t="shared" si="10"/>
        <v/>
      </c>
      <c r="H221" s="98" t="str">
        <f>IF('Board Cutting Form'!F347="","",'Board Cutting Form'!C347)</f>
        <v/>
      </c>
      <c r="I221" s="98" t="str">
        <f>IF('Board Cutting Form'!I347&gt;=1,'Board Cutting Form'!G347&amp;"-"&amp;'Board Cutting Form'!H347,"")</f>
        <v/>
      </c>
      <c r="J221" s="100" t="str">
        <f>IF('Board Cutting Form'!I347=2,'Board Cutting Form'!G347&amp;"-"&amp;'Board Cutting Form'!H347,"")</f>
        <v/>
      </c>
      <c r="K221" s="100" t="str">
        <f>IF('Board Cutting Form'!J347&gt;=1,'Board Cutting Form'!G347&amp;"-"&amp;'Board Cutting Form'!H347,"")</f>
        <v/>
      </c>
      <c r="L221" s="100" t="str">
        <f>IF('Board Cutting Form'!J347=2,'Board Cutting Form'!G347&amp;"-"&amp;'Board Cutting Form'!H347,"")</f>
        <v/>
      </c>
      <c r="M221" s="98" t="str">
        <f t="shared" si="11"/>
        <v/>
      </c>
    </row>
    <row r="222" spans="1:13" x14ac:dyDescent="0.25">
      <c r="A222" s="98" t="str">
        <f t="shared" si="9"/>
        <v/>
      </c>
      <c r="B222" s="98" t="str">
        <f>IF('Board Cutting Form'!B348="","",'Board Cutting Form'!B348)</f>
        <v/>
      </c>
      <c r="C222" s="98" t="str">
        <f>IF('Board Cutting Form'!D348="","",'Board Cutting Form'!D348)</f>
        <v/>
      </c>
      <c r="D222" s="98" t="str">
        <f>IF('Board Cutting Form'!E348="","",'Board Cutting Form'!E348)</f>
        <v/>
      </c>
      <c r="E222" s="98" t="str">
        <f>IF('Board Cutting Form'!F348="","",'Board Cutting Form'!F348)</f>
        <v/>
      </c>
      <c r="F222" s="99" t="str">
        <f>IF(OR('Board Cutting Form'!N348&gt;0,'Board Cutting Form'!M348&gt;0,'Board Cutting Form'!K348&gt;0),"("&amp;'Board Cutting Form'!N$12&amp;"-0"&amp;'Board Cutting Form'!N348&amp;" "&amp;'Board Cutting Form'!M$12&amp;"-0"&amp;'Board Cutting Form'!M348&amp;" "&amp;'Board Cutting Form'!K$12&amp;"-0"&amp;'Board Cutting Form'!K348&amp;")","")</f>
        <v/>
      </c>
      <c r="G222" s="98" t="str">
        <f t="shared" si="10"/>
        <v/>
      </c>
      <c r="H222" s="98" t="str">
        <f>IF('Board Cutting Form'!F348="","",'Board Cutting Form'!C348)</f>
        <v/>
      </c>
      <c r="I222" s="98" t="str">
        <f>IF('Board Cutting Form'!I348&gt;=1,'Board Cutting Form'!G348&amp;"-"&amp;'Board Cutting Form'!H348,"")</f>
        <v/>
      </c>
      <c r="J222" s="100" t="str">
        <f>IF('Board Cutting Form'!I348=2,'Board Cutting Form'!G348&amp;"-"&amp;'Board Cutting Form'!H348,"")</f>
        <v/>
      </c>
      <c r="K222" s="100" t="str">
        <f>IF('Board Cutting Form'!J348&gt;=1,'Board Cutting Form'!G348&amp;"-"&amp;'Board Cutting Form'!H348,"")</f>
        <v/>
      </c>
      <c r="L222" s="100" t="str">
        <f>IF('Board Cutting Form'!J348=2,'Board Cutting Form'!G348&amp;"-"&amp;'Board Cutting Form'!H348,"")</f>
        <v/>
      </c>
      <c r="M222" s="98" t="str">
        <f t="shared" si="11"/>
        <v/>
      </c>
    </row>
    <row r="223" spans="1:13" x14ac:dyDescent="0.25">
      <c r="A223" s="98" t="str">
        <f t="shared" si="9"/>
        <v/>
      </c>
      <c r="B223" s="98" t="str">
        <f>IF('Board Cutting Form'!B349="","",'Board Cutting Form'!B349)</f>
        <v/>
      </c>
      <c r="C223" s="98" t="str">
        <f>IF('Board Cutting Form'!D349="","",'Board Cutting Form'!D349)</f>
        <v/>
      </c>
      <c r="D223" s="98" t="str">
        <f>IF('Board Cutting Form'!E349="","",'Board Cutting Form'!E349)</f>
        <v/>
      </c>
      <c r="E223" s="98" t="str">
        <f>IF('Board Cutting Form'!F349="","",'Board Cutting Form'!F349)</f>
        <v/>
      </c>
      <c r="F223" s="99" t="str">
        <f>IF(OR('Board Cutting Form'!N349&gt;0,'Board Cutting Form'!M349&gt;0,'Board Cutting Form'!K349&gt;0),"("&amp;'Board Cutting Form'!N$12&amp;"-0"&amp;'Board Cutting Form'!N349&amp;" "&amp;'Board Cutting Form'!M$12&amp;"-0"&amp;'Board Cutting Form'!M349&amp;" "&amp;'Board Cutting Form'!K$12&amp;"-0"&amp;'Board Cutting Form'!K349&amp;")","")</f>
        <v/>
      </c>
      <c r="G223" s="98" t="str">
        <f t="shared" si="10"/>
        <v/>
      </c>
      <c r="H223" s="98" t="str">
        <f>IF('Board Cutting Form'!F349="","",'Board Cutting Form'!C349)</f>
        <v/>
      </c>
      <c r="I223" s="98" t="str">
        <f>IF('Board Cutting Form'!I349&gt;=1,'Board Cutting Form'!G349&amp;"-"&amp;'Board Cutting Form'!H349,"")</f>
        <v/>
      </c>
      <c r="J223" s="100" t="str">
        <f>IF('Board Cutting Form'!I349=2,'Board Cutting Form'!G349&amp;"-"&amp;'Board Cutting Form'!H349,"")</f>
        <v/>
      </c>
      <c r="K223" s="100" t="str">
        <f>IF('Board Cutting Form'!J349&gt;=1,'Board Cutting Form'!G349&amp;"-"&amp;'Board Cutting Form'!H349,"")</f>
        <v/>
      </c>
      <c r="L223" s="100" t="str">
        <f>IF('Board Cutting Form'!J349=2,'Board Cutting Form'!G349&amp;"-"&amp;'Board Cutting Form'!H349,"")</f>
        <v/>
      </c>
      <c r="M223" s="98" t="str">
        <f t="shared" si="11"/>
        <v/>
      </c>
    </row>
    <row r="224" spans="1:13" x14ac:dyDescent="0.25">
      <c r="A224" s="98" t="str">
        <f t="shared" si="9"/>
        <v/>
      </c>
      <c r="B224" s="98" t="str">
        <f>IF('Board Cutting Form'!B350="","",'Board Cutting Form'!B350)</f>
        <v/>
      </c>
      <c r="C224" s="98" t="str">
        <f>IF('Board Cutting Form'!D350="","",'Board Cutting Form'!D350)</f>
        <v/>
      </c>
      <c r="D224" s="98" t="str">
        <f>IF('Board Cutting Form'!E350="","",'Board Cutting Form'!E350)</f>
        <v/>
      </c>
      <c r="E224" s="98" t="str">
        <f>IF('Board Cutting Form'!F350="","",'Board Cutting Form'!F350)</f>
        <v/>
      </c>
      <c r="F224" s="99" t="str">
        <f>IF(OR('Board Cutting Form'!N350&gt;0,'Board Cutting Form'!M350&gt;0,'Board Cutting Form'!K350&gt;0),"("&amp;'Board Cutting Form'!N$12&amp;"-0"&amp;'Board Cutting Form'!N350&amp;" "&amp;'Board Cutting Form'!M$12&amp;"-0"&amp;'Board Cutting Form'!M350&amp;" "&amp;'Board Cutting Form'!K$12&amp;"-0"&amp;'Board Cutting Form'!K350&amp;")","")</f>
        <v/>
      </c>
      <c r="G224" s="98" t="str">
        <f t="shared" si="10"/>
        <v/>
      </c>
      <c r="H224" s="98" t="str">
        <f>IF('Board Cutting Form'!F350="","",'Board Cutting Form'!C350)</f>
        <v/>
      </c>
      <c r="I224" s="98" t="str">
        <f>IF('Board Cutting Form'!I350&gt;=1,'Board Cutting Form'!G350&amp;"-"&amp;'Board Cutting Form'!H350,"")</f>
        <v/>
      </c>
      <c r="J224" s="100" t="str">
        <f>IF('Board Cutting Form'!I350=2,'Board Cutting Form'!G350&amp;"-"&amp;'Board Cutting Form'!H350,"")</f>
        <v/>
      </c>
      <c r="K224" s="100" t="str">
        <f>IF('Board Cutting Form'!J350&gt;=1,'Board Cutting Form'!G350&amp;"-"&amp;'Board Cutting Form'!H350,"")</f>
        <v/>
      </c>
      <c r="L224" s="100" t="str">
        <f>IF('Board Cutting Form'!J350=2,'Board Cutting Form'!G350&amp;"-"&amp;'Board Cutting Form'!H350,"")</f>
        <v/>
      </c>
      <c r="M224" s="98" t="str">
        <f t="shared" si="11"/>
        <v/>
      </c>
    </row>
    <row r="225" spans="1:13" x14ac:dyDescent="0.25">
      <c r="A225" s="98" t="str">
        <f t="shared" si="9"/>
        <v/>
      </c>
      <c r="B225" s="98" t="str">
        <f>IF('Board Cutting Form'!B351="","",'Board Cutting Form'!B351)</f>
        <v/>
      </c>
      <c r="C225" s="98" t="str">
        <f>IF('Board Cutting Form'!D351="","",'Board Cutting Form'!D351)</f>
        <v/>
      </c>
      <c r="D225" s="98" t="str">
        <f>IF('Board Cutting Form'!E351="","",'Board Cutting Form'!E351)</f>
        <v/>
      </c>
      <c r="E225" s="98" t="str">
        <f>IF('Board Cutting Form'!F351="","",'Board Cutting Form'!F351)</f>
        <v/>
      </c>
      <c r="F225" s="99" t="str">
        <f>IF(OR('Board Cutting Form'!N351&gt;0,'Board Cutting Form'!M351&gt;0,'Board Cutting Form'!K351&gt;0),"("&amp;'Board Cutting Form'!N$12&amp;"-0"&amp;'Board Cutting Form'!N351&amp;" "&amp;'Board Cutting Form'!M$12&amp;"-0"&amp;'Board Cutting Form'!M351&amp;" "&amp;'Board Cutting Form'!K$12&amp;"-0"&amp;'Board Cutting Form'!K351&amp;")","")</f>
        <v/>
      </c>
      <c r="G225" s="98" t="str">
        <f t="shared" si="10"/>
        <v/>
      </c>
      <c r="H225" s="98" t="str">
        <f>IF('Board Cutting Form'!F351="","",'Board Cutting Form'!C351)</f>
        <v/>
      </c>
      <c r="I225" s="98" t="str">
        <f>IF('Board Cutting Form'!I351&gt;=1,'Board Cutting Form'!G351&amp;"-"&amp;'Board Cutting Form'!H351,"")</f>
        <v/>
      </c>
      <c r="J225" s="100" t="str">
        <f>IF('Board Cutting Form'!I351=2,'Board Cutting Form'!G351&amp;"-"&amp;'Board Cutting Form'!H351,"")</f>
        <v/>
      </c>
      <c r="K225" s="100" t="str">
        <f>IF('Board Cutting Form'!J351&gt;=1,'Board Cutting Form'!G351&amp;"-"&amp;'Board Cutting Form'!H351,"")</f>
        <v/>
      </c>
      <c r="L225" s="100" t="str">
        <f>IF('Board Cutting Form'!J351=2,'Board Cutting Form'!G351&amp;"-"&amp;'Board Cutting Form'!H351,"")</f>
        <v/>
      </c>
      <c r="M225" s="98" t="str">
        <f t="shared" si="11"/>
        <v/>
      </c>
    </row>
    <row r="226" spans="1:13" x14ac:dyDescent="0.25">
      <c r="A226" s="98" t="str">
        <f t="shared" si="9"/>
        <v/>
      </c>
      <c r="B226" s="98" t="str">
        <f>IF('Board Cutting Form'!B352="","",'Board Cutting Form'!B352)</f>
        <v/>
      </c>
      <c r="C226" s="98" t="str">
        <f>IF('Board Cutting Form'!D352="","",'Board Cutting Form'!D352)</f>
        <v/>
      </c>
      <c r="D226" s="98" t="str">
        <f>IF('Board Cutting Form'!E352="","",'Board Cutting Form'!E352)</f>
        <v/>
      </c>
      <c r="E226" s="98" t="str">
        <f>IF('Board Cutting Form'!F352="","",'Board Cutting Form'!F352)</f>
        <v/>
      </c>
      <c r="F226" s="99" t="str">
        <f>IF(OR('Board Cutting Form'!N352&gt;0,'Board Cutting Form'!M352&gt;0,'Board Cutting Form'!K352&gt;0),"("&amp;'Board Cutting Form'!N$12&amp;"-0"&amp;'Board Cutting Form'!N352&amp;" "&amp;'Board Cutting Form'!M$12&amp;"-0"&amp;'Board Cutting Form'!M352&amp;" "&amp;'Board Cutting Form'!K$12&amp;"-0"&amp;'Board Cutting Form'!K352&amp;")","")</f>
        <v/>
      </c>
      <c r="G226" s="98" t="str">
        <f t="shared" si="10"/>
        <v/>
      </c>
      <c r="H226" s="98" t="str">
        <f>IF('Board Cutting Form'!F352="","",'Board Cutting Form'!C352)</f>
        <v/>
      </c>
      <c r="I226" s="98" t="str">
        <f>IF('Board Cutting Form'!I352&gt;=1,'Board Cutting Form'!G352&amp;"-"&amp;'Board Cutting Form'!H352,"")</f>
        <v/>
      </c>
      <c r="J226" s="100" t="str">
        <f>IF('Board Cutting Form'!I352=2,'Board Cutting Form'!G352&amp;"-"&amp;'Board Cutting Form'!H352,"")</f>
        <v/>
      </c>
      <c r="K226" s="100" t="str">
        <f>IF('Board Cutting Form'!J352&gt;=1,'Board Cutting Form'!G352&amp;"-"&amp;'Board Cutting Form'!H352,"")</f>
        <v/>
      </c>
      <c r="L226" s="100" t="str">
        <f>IF('Board Cutting Form'!J352=2,'Board Cutting Form'!G352&amp;"-"&amp;'Board Cutting Form'!H352,"")</f>
        <v/>
      </c>
      <c r="M226" s="98" t="str">
        <f t="shared" si="11"/>
        <v/>
      </c>
    </row>
    <row r="227" spans="1:13" x14ac:dyDescent="0.25">
      <c r="A227" s="98" t="str">
        <f t="shared" si="9"/>
        <v/>
      </c>
      <c r="B227" s="98" t="str">
        <f>IF('Board Cutting Form'!B353="","",'Board Cutting Form'!B353)</f>
        <v/>
      </c>
      <c r="C227" s="98" t="str">
        <f>IF('Board Cutting Form'!D353="","",'Board Cutting Form'!D353)</f>
        <v/>
      </c>
      <c r="D227" s="98" t="str">
        <f>IF('Board Cutting Form'!E353="","",'Board Cutting Form'!E353)</f>
        <v/>
      </c>
      <c r="E227" s="98" t="str">
        <f>IF('Board Cutting Form'!F353="","",'Board Cutting Form'!F353)</f>
        <v/>
      </c>
      <c r="F227" s="99" t="str">
        <f>IF(OR('Board Cutting Form'!N353&gt;0,'Board Cutting Form'!M353&gt;0,'Board Cutting Form'!K353&gt;0),"("&amp;'Board Cutting Form'!N$12&amp;"-0"&amp;'Board Cutting Form'!N353&amp;" "&amp;'Board Cutting Form'!M$12&amp;"-0"&amp;'Board Cutting Form'!M353&amp;" "&amp;'Board Cutting Form'!K$12&amp;"-0"&amp;'Board Cutting Form'!K353&amp;")","")</f>
        <v/>
      </c>
      <c r="G227" s="98" t="str">
        <f t="shared" si="10"/>
        <v/>
      </c>
      <c r="H227" s="98" t="str">
        <f>IF('Board Cutting Form'!F353="","",'Board Cutting Form'!C353)</f>
        <v/>
      </c>
      <c r="I227" s="98" t="str">
        <f>IF('Board Cutting Form'!I353&gt;=1,'Board Cutting Form'!G353&amp;"-"&amp;'Board Cutting Form'!H353,"")</f>
        <v/>
      </c>
      <c r="J227" s="100" t="str">
        <f>IF('Board Cutting Form'!I353=2,'Board Cutting Form'!G353&amp;"-"&amp;'Board Cutting Form'!H353,"")</f>
        <v/>
      </c>
      <c r="K227" s="100" t="str">
        <f>IF('Board Cutting Form'!J353&gt;=1,'Board Cutting Form'!G353&amp;"-"&amp;'Board Cutting Form'!H353,"")</f>
        <v/>
      </c>
      <c r="L227" s="100" t="str">
        <f>IF('Board Cutting Form'!J353=2,'Board Cutting Form'!G353&amp;"-"&amp;'Board Cutting Form'!H353,"")</f>
        <v/>
      </c>
      <c r="M227" s="98" t="str">
        <f t="shared" si="11"/>
        <v/>
      </c>
    </row>
    <row r="228" spans="1:13" x14ac:dyDescent="0.25">
      <c r="A228" s="98" t="str">
        <f t="shared" si="9"/>
        <v/>
      </c>
      <c r="B228" s="98" t="str">
        <f>IF('Board Cutting Form'!B354="","",'Board Cutting Form'!B354)</f>
        <v/>
      </c>
      <c r="C228" s="98" t="str">
        <f>IF('Board Cutting Form'!D354="","",'Board Cutting Form'!D354)</f>
        <v/>
      </c>
      <c r="D228" s="98" t="str">
        <f>IF('Board Cutting Form'!E354="","",'Board Cutting Form'!E354)</f>
        <v/>
      </c>
      <c r="E228" s="98" t="str">
        <f>IF('Board Cutting Form'!F354="","",'Board Cutting Form'!F354)</f>
        <v/>
      </c>
      <c r="F228" s="99" t="str">
        <f>IF(OR('Board Cutting Form'!N354&gt;0,'Board Cutting Form'!M354&gt;0,'Board Cutting Form'!K354&gt;0),"("&amp;'Board Cutting Form'!N$12&amp;"-0"&amp;'Board Cutting Form'!N354&amp;" "&amp;'Board Cutting Form'!M$12&amp;"-0"&amp;'Board Cutting Form'!M354&amp;" "&amp;'Board Cutting Form'!K$12&amp;"-0"&amp;'Board Cutting Form'!K354&amp;")","")</f>
        <v/>
      </c>
      <c r="G228" s="98" t="str">
        <f t="shared" si="10"/>
        <v/>
      </c>
      <c r="H228" s="98" t="str">
        <f>IF('Board Cutting Form'!F354="","",'Board Cutting Form'!C354)</f>
        <v/>
      </c>
      <c r="I228" s="98" t="str">
        <f>IF('Board Cutting Form'!I354&gt;=1,'Board Cutting Form'!G354&amp;"-"&amp;'Board Cutting Form'!H354,"")</f>
        <v/>
      </c>
      <c r="J228" s="100" t="str">
        <f>IF('Board Cutting Form'!I354=2,'Board Cutting Form'!G354&amp;"-"&amp;'Board Cutting Form'!H354,"")</f>
        <v/>
      </c>
      <c r="K228" s="100" t="str">
        <f>IF('Board Cutting Form'!J354&gt;=1,'Board Cutting Form'!G354&amp;"-"&amp;'Board Cutting Form'!H354,"")</f>
        <v/>
      </c>
      <c r="L228" s="100" t="str">
        <f>IF('Board Cutting Form'!J354=2,'Board Cutting Form'!G354&amp;"-"&amp;'Board Cutting Form'!H354,"")</f>
        <v/>
      </c>
      <c r="M228" s="98" t="str">
        <f t="shared" si="11"/>
        <v/>
      </c>
    </row>
    <row r="229" spans="1:13" x14ac:dyDescent="0.25">
      <c r="A229" s="98" t="str">
        <f t="shared" si="9"/>
        <v/>
      </c>
      <c r="B229" s="98" t="str">
        <f>IF('Board Cutting Form'!B355="","",'Board Cutting Form'!B355)</f>
        <v/>
      </c>
      <c r="C229" s="98" t="str">
        <f>IF('Board Cutting Form'!D355="","",'Board Cutting Form'!D355)</f>
        <v/>
      </c>
      <c r="D229" s="98" t="str">
        <f>IF('Board Cutting Form'!E355="","",'Board Cutting Form'!E355)</f>
        <v/>
      </c>
      <c r="E229" s="98" t="str">
        <f>IF('Board Cutting Form'!F355="","",'Board Cutting Form'!F355)</f>
        <v/>
      </c>
      <c r="F229" s="99" t="str">
        <f>IF(OR('Board Cutting Form'!N355&gt;0,'Board Cutting Form'!M355&gt;0,'Board Cutting Form'!K355&gt;0),"("&amp;'Board Cutting Form'!N$12&amp;"-0"&amp;'Board Cutting Form'!N355&amp;" "&amp;'Board Cutting Form'!M$12&amp;"-0"&amp;'Board Cutting Form'!M355&amp;" "&amp;'Board Cutting Form'!K$12&amp;"-0"&amp;'Board Cutting Form'!K355&amp;")","")</f>
        <v/>
      </c>
      <c r="G229" s="98" t="str">
        <f t="shared" si="10"/>
        <v/>
      </c>
      <c r="H229" s="98" t="str">
        <f>IF('Board Cutting Form'!F355="","",'Board Cutting Form'!C355)</f>
        <v/>
      </c>
      <c r="I229" s="98" t="str">
        <f>IF('Board Cutting Form'!I355&gt;=1,'Board Cutting Form'!G355&amp;"-"&amp;'Board Cutting Form'!H355,"")</f>
        <v/>
      </c>
      <c r="J229" s="100" t="str">
        <f>IF('Board Cutting Form'!I355=2,'Board Cutting Form'!G355&amp;"-"&amp;'Board Cutting Form'!H355,"")</f>
        <v/>
      </c>
      <c r="K229" s="100" t="str">
        <f>IF('Board Cutting Form'!J355&gt;=1,'Board Cutting Form'!G355&amp;"-"&amp;'Board Cutting Form'!H355,"")</f>
        <v/>
      </c>
      <c r="L229" s="100" t="str">
        <f>IF('Board Cutting Form'!J355=2,'Board Cutting Form'!G355&amp;"-"&amp;'Board Cutting Form'!H355,"")</f>
        <v/>
      </c>
      <c r="M229" s="98" t="str">
        <f t="shared" si="11"/>
        <v/>
      </c>
    </row>
    <row r="230" spans="1:13" x14ac:dyDescent="0.25">
      <c r="A230" s="98" t="str">
        <f t="shared" si="9"/>
        <v/>
      </c>
      <c r="B230" s="98" t="str">
        <f>IF('Board Cutting Form'!B356="","",'Board Cutting Form'!B356)</f>
        <v/>
      </c>
      <c r="C230" s="98" t="str">
        <f>IF('Board Cutting Form'!D356="","",'Board Cutting Form'!D356)</f>
        <v/>
      </c>
      <c r="D230" s="98" t="str">
        <f>IF('Board Cutting Form'!E356="","",'Board Cutting Form'!E356)</f>
        <v/>
      </c>
      <c r="E230" s="98" t="str">
        <f>IF('Board Cutting Form'!F356="","",'Board Cutting Form'!F356)</f>
        <v/>
      </c>
      <c r="F230" s="99" t="str">
        <f>IF(OR('Board Cutting Form'!N356&gt;0,'Board Cutting Form'!M356&gt;0,'Board Cutting Form'!K356&gt;0),"("&amp;'Board Cutting Form'!N$12&amp;"-0"&amp;'Board Cutting Form'!N356&amp;" "&amp;'Board Cutting Form'!M$12&amp;"-0"&amp;'Board Cutting Form'!M356&amp;" "&amp;'Board Cutting Form'!K$12&amp;"-0"&amp;'Board Cutting Form'!K356&amp;")","")</f>
        <v/>
      </c>
      <c r="G230" s="98" t="str">
        <f t="shared" si="10"/>
        <v/>
      </c>
      <c r="H230" s="98" t="str">
        <f>IF('Board Cutting Form'!F356="","",'Board Cutting Form'!C356)</f>
        <v/>
      </c>
      <c r="I230" s="98" t="str">
        <f>IF('Board Cutting Form'!I356&gt;=1,'Board Cutting Form'!G356&amp;"-"&amp;'Board Cutting Form'!H356,"")</f>
        <v/>
      </c>
      <c r="J230" s="100" t="str">
        <f>IF('Board Cutting Form'!I356=2,'Board Cutting Form'!G356&amp;"-"&amp;'Board Cutting Form'!H356,"")</f>
        <v/>
      </c>
      <c r="K230" s="100" t="str">
        <f>IF('Board Cutting Form'!J356&gt;=1,'Board Cutting Form'!G356&amp;"-"&amp;'Board Cutting Form'!H356,"")</f>
        <v/>
      </c>
      <c r="L230" s="100" t="str">
        <f>IF('Board Cutting Form'!J356=2,'Board Cutting Form'!G356&amp;"-"&amp;'Board Cutting Form'!H356,"")</f>
        <v/>
      </c>
      <c r="M230" s="98" t="str">
        <f t="shared" si="11"/>
        <v/>
      </c>
    </row>
    <row r="231" spans="1:13" x14ac:dyDescent="0.25">
      <c r="A231" s="98" t="str">
        <f t="shared" si="9"/>
        <v/>
      </c>
      <c r="B231" s="98" t="str">
        <f>IF('Board Cutting Form'!B357="","",'Board Cutting Form'!B357)</f>
        <v/>
      </c>
      <c r="C231" s="98" t="str">
        <f>IF('Board Cutting Form'!D357="","",'Board Cutting Form'!D357)</f>
        <v/>
      </c>
      <c r="D231" s="98" t="str">
        <f>IF('Board Cutting Form'!E357="","",'Board Cutting Form'!E357)</f>
        <v/>
      </c>
      <c r="E231" s="98" t="str">
        <f>IF('Board Cutting Form'!F357="","",'Board Cutting Form'!F357)</f>
        <v/>
      </c>
      <c r="F231" s="99" t="str">
        <f>IF(OR('Board Cutting Form'!N357&gt;0,'Board Cutting Form'!M357&gt;0,'Board Cutting Form'!K357&gt;0),"("&amp;'Board Cutting Form'!N$12&amp;"-0"&amp;'Board Cutting Form'!N357&amp;" "&amp;'Board Cutting Form'!M$12&amp;"-0"&amp;'Board Cutting Form'!M357&amp;" "&amp;'Board Cutting Form'!K$12&amp;"-0"&amp;'Board Cutting Form'!K357&amp;")","")</f>
        <v/>
      </c>
      <c r="G231" s="98" t="str">
        <f t="shared" si="10"/>
        <v/>
      </c>
      <c r="H231" s="98" t="str">
        <f>IF('Board Cutting Form'!F357="","",'Board Cutting Form'!C357)</f>
        <v/>
      </c>
      <c r="I231" s="98" t="str">
        <f>IF('Board Cutting Form'!I357&gt;=1,'Board Cutting Form'!G357&amp;"-"&amp;'Board Cutting Form'!H357,"")</f>
        <v/>
      </c>
      <c r="J231" s="100" t="str">
        <f>IF('Board Cutting Form'!I357=2,'Board Cutting Form'!G357&amp;"-"&amp;'Board Cutting Form'!H357,"")</f>
        <v/>
      </c>
      <c r="K231" s="100" t="str">
        <f>IF('Board Cutting Form'!J357&gt;=1,'Board Cutting Form'!G357&amp;"-"&amp;'Board Cutting Form'!H357,"")</f>
        <v/>
      </c>
      <c r="L231" s="100" t="str">
        <f>IF('Board Cutting Form'!J357=2,'Board Cutting Form'!G357&amp;"-"&amp;'Board Cutting Form'!H357,"")</f>
        <v/>
      </c>
      <c r="M231" s="98" t="str">
        <f t="shared" si="11"/>
        <v/>
      </c>
    </row>
    <row r="232" spans="1:13" x14ac:dyDescent="0.25">
      <c r="A232" s="98" t="str">
        <f t="shared" si="9"/>
        <v/>
      </c>
      <c r="B232" s="98" t="str">
        <f>IF('Board Cutting Form'!B358="","",'Board Cutting Form'!B358)</f>
        <v/>
      </c>
      <c r="C232" s="98" t="str">
        <f>IF('Board Cutting Form'!D358="","",'Board Cutting Form'!D358)</f>
        <v/>
      </c>
      <c r="D232" s="98" t="str">
        <f>IF('Board Cutting Form'!E358="","",'Board Cutting Form'!E358)</f>
        <v/>
      </c>
      <c r="E232" s="98" t="str">
        <f>IF('Board Cutting Form'!F358="","",'Board Cutting Form'!F358)</f>
        <v/>
      </c>
      <c r="F232" s="99" t="str">
        <f>IF(OR('Board Cutting Form'!N358&gt;0,'Board Cutting Form'!M358&gt;0,'Board Cutting Form'!K358&gt;0),"("&amp;'Board Cutting Form'!N$12&amp;"-0"&amp;'Board Cutting Form'!N358&amp;" "&amp;'Board Cutting Form'!M$12&amp;"-0"&amp;'Board Cutting Form'!M358&amp;" "&amp;'Board Cutting Form'!K$12&amp;"-0"&amp;'Board Cutting Form'!K358&amp;")","")</f>
        <v/>
      </c>
      <c r="G232" s="98" t="str">
        <f t="shared" si="10"/>
        <v/>
      </c>
      <c r="H232" s="98" t="str">
        <f>IF('Board Cutting Form'!F358="","",'Board Cutting Form'!C358)</f>
        <v/>
      </c>
      <c r="I232" s="98" t="str">
        <f>IF('Board Cutting Form'!I358&gt;=1,'Board Cutting Form'!G358&amp;"-"&amp;'Board Cutting Form'!H358,"")</f>
        <v/>
      </c>
      <c r="J232" s="100" t="str">
        <f>IF('Board Cutting Form'!I358=2,'Board Cutting Form'!G358&amp;"-"&amp;'Board Cutting Form'!H358,"")</f>
        <v/>
      </c>
      <c r="K232" s="100" t="str">
        <f>IF('Board Cutting Form'!J358&gt;=1,'Board Cutting Form'!G358&amp;"-"&amp;'Board Cutting Form'!H358,"")</f>
        <v/>
      </c>
      <c r="L232" s="100" t="str">
        <f>IF('Board Cutting Form'!J358=2,'Board Cutting Form'!G358&amp;"-"&amp;'Board Cutting Form'!H358,"")</f>
        <v/>
      </c>
      <c r="M232" s="98" t="str">
        <f t="shared" si="11"/>
        <v/>
      </c>
    </row>
    <row r="233" spans="1:13" x14ac:dyDescent="0.25">
      <c r="A233" s="98" t="str">
        <f t="shared" si="9"/>
        <v/>
      </c>
      <c r="B233" s="98" t="str">
        <f>IF('Board Cutting Form'!B359="","",'Board Cutting Form'!B359)</f>
        <v/>
      </c>
      <c r="C233" s="98" t="str">
        <f>IF('Board Cutting Form'!D359="","",'Board Cutting Form'!D359)</f>
        <v/>
      </c>
      <c r="D233" s="98" t="str">
        <f>IF('Board Cutting Form'!E359="","",'Board Cutting Form'!E359)</f>
        <v/>
      </c>
      <c r="E233" s="98" t="str">
        <f>IF('Board Cutting Form'!F359="","",'Board Cutting Form'!F359)</f>
        <v/>
      </c>
      <c r="F233" s="99" t="str">
        <f>IF(OR('Board Cutting Form'!N359&gt;0,'Board Cutting Form'!M359&gt;0,'Board Cutting Form'!K359&gt;0),"("&amp;'Board Cutting Form'!N$12&amp;"-0"&amp;'Board Cutting Form'!N359&amp;" "&amp;'Board Cutting Form'!M$12&amp;"-0"&amp;'Board Cutting Form'!M359&amp;" "&amp;'Board Cutting Form'!K$12&amp;"-0"&amp;'Board Cutting Form'!K359&amp;")","")</f>
        <v/>
      </c>
      <c r="G233" s="98" t="str">
        <f t="shared" si="10"/>
        <v/>
      </c>
      <c r="H233" s="98" t="str">
        <f>IF('Board Cutting Form'!F359="","",'Board Cutting Form'!C359)</f>
        <v/>
      </c>
      <c r="I233" s="98" t="str">
        <f>IF('Board Cutting Form'!I359&gt;=1,'Board Cutting Form'!G359&amp;"-"&amp;'Board Cutting Form'!H359,"")</f>
        <v/>
      </c>
      <c r="J233" s="100" t="str">
        <f>IF('Board Cutting Form'!I359=2,'Board Cutting Form'!G359&amp;"-"&amp;'Board Cutting Form'!H359,"")</f>
        <v/>
      </c>
      <c r="K233" s="100" t="str">
        <f>IF('Board Cutting Form'!J359&gt;=1,'Board Cutting Form'!G359&amp;"-"&amp;'Board Cutting Form'!H359,"")</f>
        <v/>
      </c>
      <c r="L233" s="100" t="str">
        <f>IF('Board Cutting Form'!J359=2,'Board Cutting Form'!G359&amp;"-"&amp;'Board Cutting Form'!H359,"")</f>
        <v/>
      </c>
      <c r="M233" s="98" t="str">
        <f t="shared" si="11"/>
        <v/>
      </c>
    </row>
    <row r="234" spans="1:13" x14ac:dyDescent="0.25">
      <c r="A234" s="98" t="str">
        <f t="shared" si="9"/>
        <v/>
      </c>
      <c r="B234" s="98" t="str">
        <f>IF('Board Cutting Form'!B360="","",'Board Cutting Form'!B360)</f>
        <v/>
      </c>
      <c r="C234" s="98" t="str">
        <f>IF('Board Cutting Form'!D360="","",'Board Cutting Form'!D360)</f>
        <v/>
      </c>
      <c r="D234" s="98" t="str">
        <f>IF('Board Cutting Form'!E360="","",'Board Cutting Form'!E360)</f>
        <v/>
      </c>
      <c r="E234" s="98" t="str">
        <f>IF('Board Cutting Form'!F360="","",'Board Cutting Form'!F360)</f>
        <v/>
      </c>
      <c r="F234" s="99" t="str">
        <f>IF(OR('Board Cutting Form'!N360&gt;0,'Board Cutting Form'!M360&gt;0,'Board Cutting Form'!K360&gt;0),"("&amp;'Board Cutting Form'!N$12&amp;"-0"&amp;'Board Cutting Form'!N360&amp;" "&amp;'Board Cutting Form'!M$12&amp;"-0"&amp;'Board Cutting Form'!M360&amp;" "&amp;'Board Cutting Form'!K$12&amp;"-0"&amp;'Board Cutting Form'!K360&amp;")","")</f>
        <v/>
      </c>
      <c r="G234" s="98" t="str">
        <f t="shared" si="10"/>
        <v/>
      </c>
      <c r="H234" s="98" t="str">
        <f>IF('Board Cutting Form'!F360="","",'Board Cutting Form'!C360)</f>
        <v/>
      </c>
      <c r="I234" s="98" t="str">
        <f>IF('Board Cutting Form'!I360&gt;=1,'Board Cutting Form'!G360&amp;"-"&amp;'Board Cutting Form'!H360,"")</f>
        <v/>
      </c>
      <c r="J234" s="100" t="str">
        <f>IF('Board Cutting Form'!I360=2,'Board Cutting Form'!G360&amp;"-"&amp;'Board Cutting Form'!H360,"")</f>
        <v/>
      </c>
      <c r="K234" s="100" t="str">
        <f>IF('Board Cutting Form'!J360&gt;=1,'Board Cutting Form'!G360&amp;"-"&amp;'Board Cutting Form'!H360,"")</f>
        <v/>
      </c>
      <c r="L234" s="100" t="str">
        <f>IF('Board Cutting Form'!J360=2,'Board Cutting Form'!G360&amp;"-"&amp;'Board Cutting Form'!H360,"")</f>
        <v/>
      </c>
      <c r="M234" s="98" t="str">
        <f t="shared" si="11"/>
        <v/>
      </c>
    </row>
    <row r="235" spans="1:13" x14ac:dyDescent="0.25">
      <c r="A235" s="98" t="str">
        <f t="shared" si="9"/>
        <v/>
      </c>
      <c r="B235" s="98" t="str">
        <f>IF('Board Cutting Form'!B361="","",'Board Cutting Form'!B361)</f>
        <v/>
      </c>
      <c r="C235" s="98" t="str">
        <f>IF('Board Cutting Form'!D361="","",'Board Cutting Form'!D361)</f>
        <v/>
      </c>
      <c r="D235" s="98" t="str">
        <f>IF('Board Cutting Form'!E361="","",'Board Cutting Form'!E361)</f>
        <v/>
      </c>
      <c r="E235" s="98" t="str">
        <f>IF('Board Cutting Form'!F361="","",'Board Cutting Form'!F361)</f>
        <v/>
      </c>
      <c r="F235" s="99" t="str">
        <f>IF(OR('Board Cutting Form'!N361&gt;0,'Board Cutting Form'!M361&gt;0,'Board Cutting Form'!K361&gt;0),"("&amp;'Board Cutting Form'!N$12&amp;"-0"&amp;'Board Cutting Form'!N361&amp;" "&amp;'Board Cutting Form'!M$12&amp;"-0"&amp;'Board Cutting Form'!M361&amp;" "&amp;'Board Cutting Form'!K$12&amp;"-0"&amp;'Board Cutting Form'!K361&amp;")","")</f>
        <v/>
      </c>
      <c r="G235" s="98" t="str">
        <f t="shared" si="10"/>
        <v/>
      </c>
      <c r="H235" s="98" t="str">
        <f>IF('Board Cutting Form'!F361="","",'Board Cutting Form'!C361)</f>
        <v/>
      </c>
      <c r="I235" s="98" t="str">
        <f>IF('Board Cutting Form'!I361&gt;=1,'Board Cutting Form'!G361&amp;"-"&amp;'Board Cutting Form'!H361,"")</f>
        <v/>
      </c>
      <c r="J235" s="100" t="str">
        <f>IF('Board Cutting Form'!I361=2,'Board Cutting Form'!G361&amp;"-"&amp;'Board Cutting Form'!H361,"")</f>
        <v/>
      </c>
      <c r="K235" s="100" t="str">
        <f>IF('Board Cutting Form'!J361&gt;=1,'Board Cutting Form'!G361&amp;"-"&amp;'Board Cutting Form'!H361,"")</f>
        <v/>
      </c>
      <c r="L235" s="100" t="str">
        <f>IF('Board Cutting Form'!J361=2,'Board Cutting Form'!G361&amp;"-"&amp;'Board Cutting Form'!H361,"")</f>
        <v/>
      </c>
      <c r="M235" s="98" t="str">
        <f t="shared" si="11"/>
        <v/>
      </c>
    </row>
    <row r="236" spans="1:13" x14ac:dyDescent="0.25">
      <c r="A236" s="98" t="str">
        <f t="shared" si="9"/>
        <v/>
      </c>
      <c r="B236" s="98" t="str">
        <f>IF('Board Cutting Form'!B362="","",'Board Cutting Form'!B362)</f>
        <v/>
      </c>
      <c r="C236" s="98" t="str">
        <f>IF('Board Cutting Form'!D362="","",'Board Cutting Form'!D362)</f>
        <v/>
      </c>
      <c r="D236" s="98" t="str">
        <f>IF('Board Cutting Form'!E362="","",'Board Cutting Form'!E362)</f>
        <v/>
      </c>
      <c r="E236" s="98" t="str">
        <f>IF('Board Cutting Form'!F362="","",'Board Cutting Form'!F362)</f>
        <v/>
      </c>
      <c r="F236" s="99" t="str">
        <f>IF(OR('Board Cutting Form'!N362&gt;0,'Board Cutting Form'!M362&gt;0,'Board Cutting Form'!K362&gt;0),"("&amp;'Board Cutting Form'!N$12&amp;"-0"&amp;'Board Cutting Form'!N362&amp;" "&amp;'Board Cutting Form'!M$12&amp;"-0"&amp;'Board Cutting Form'!M362&amp;" "&amp;'Board Cutting Form'!K$12&amp;"-0"&amp;'Board Cutting Form'!K362&amp;")","")</f>
        <v/>
      </c>
      <c r="G236" s="98" t="str">
        <f t="shared" si="10"/>
        <v/>
      </c>
      <c r="H236" s="98" t="str">
        <f>IF('Board Cutting Form'!F362="","",'Board Cutting Form'!C362)</f>
        <v/>
      </c>
      <c r="I236" s="98" t="str">
        <f>IF('Board Cutting Form'!I362&gt;=1,'Board Cutting Form'!G362&amp;"-"&amp;'Board Cutting Form'!H362,"")</f>
        <v/>
      </c>
      <c r="J236" s="100" t="str">
        <f>IF('Board Cutting Form'!I362=2,'Board Cutting Form'!G362&amp;"-"&amp;'Board Cutting Form'!H362,"")</f>
        <v/>
      </c>
      <c r="K236" s="100" t="str">
        <f>IF('Board Cutting Form'!J362&gt;=1,'Board Cutting Form'!G362&amp;"-"&amp;'Board Cutting Form'!H362,"")</f>
        <v/>
      </c>
      <c r="L236" s="100" t="str">
        <f>IF('Board Cutting Form'!J362=2,'Board Cutting Form'!G362&amp;"-"&amp;'Board Cutting Form'!H362,"")</f>
        <v/>
      </c>
      <c r="M236" s="98" t="str">
        <f t="shared" si="11"/>
        <v/>
      </c>
    </row>
    <row r="237" spans="1:13" x14ac:dyDescent="0.25">
      <c r="A237" s="98" t="str">
        <f t="shared" si="9"/>
        <v/>
      </c>
      <c r="B237" s="98" t="str">
        <f>IF('Board Cutting Form'!B363="","",'Board Cutting Form'!B363)</f>
        <v/>
      </c>
      <c r="C237" s="98" t="str">
        <f>IF('Board Cutting Form'!D363="","",'Board Cutting Form'!D363)</f>
        <v/>
      </c>
      <c r="D237" s="98" t="str">
        <f>IF('Board Cutting Form'!E363="","",'Board Cutting Form'!E363)</f>
        <v/>
      </c>
      <c r="E237" s="98" t="str">
        <f>IF('Board Cutting Form'!F363="","",'Board Cutting Form'!F363)</f>
        <v/>
      </c>
      <c r="F237" s="99" t="str">
        <f>IF(OR('Board Cutting Form'!N363&gt;0,'Board Cutting Form'!M363&gt;0,'Board Cutting Form'!K363&gt;0),"("&amp;'Board Cutting Form'!N$12&amp;"-0"&amp;'Board Cutting Form'!N363&amp;" "&amp;'Board Cutting Form'!M$12&amp;"-0"&amp;'Board Cutting Form'!M363&amp;" "&amp;'Board Cutting Form'!K$12&amp;"-0"&amp;'Board Cutting Form'!K363&amp;")","")</f>
        <v/>
      </c>
      <c r="G237" s="98" t="str">
        <f t="shared" si="10"/>
        <v/>
      </c>
      <c r="H237" s="98" t="str">
        <f>IF('Board Cutting Form'!F363="","",'Board Cutting Form'!C363)</f>
        <v/>
      </c>
      <c r="I237" s="98" t="str">
        <f>IF('Board Cutting Form'!I363&gt;=1,'Board Cutting Form'!G363&amp;"-"&amp;'Board Cutting Form'!H363,"")</f>
        <v/>
      </c>
      <c r="J237" s="100" t="str">
        <f>IF('Board Cutting Form'!I363=2,'Board Cutting Form'!G363&amp;"-"&amp;'Board Cutting Form'!H363,"")</f>
        <v/>
      </c>
      <c r="K237" s="100" t="str">
        <f>IF('Board Cutting Form'!J363&gt;=1,'Board Cutting Form'!G363&amp;"-"&amp;'Board Cutting Form'!H363,"")</f>
        <v/>
      </c>
      <c r="L237" s="100" t="str">
        <f>IF('Board Cutting Form'!J363=2,'Board Cutting Form'!G363&amp;"-"&amp;'Board Cutting Form'!H363,"")</f>
        <v/>
      </c>
      <c r="M237" s="98" t="str">
        <f t="shared" si="11"/>
        <v/>
      </c>
    </row>
    <row r="238" spans="1:13" x14ac:dyDescent="0.25">
      <c r="A238" s="98" t="str">
        <f t="shared" si="9"/>
        <v/>
      </c>
      <c r="B238" s="98" t="str">
        <f>IF('Board Cutting Form'!B364="","",'Board Cutting Form'!B364)</f>
        <v/>
      </c>
      <c r="C238" s="98" t="str">
        <f>IF('Board Cutting Form'!D364="","",'Board Cutting Form'!D364)</f>
        <v/>
      </c>
      <c r="D238" s="98" t="str">
        <f>IF('Board Cutting Form'!E364="","",'Board Cutting Form'!E364)</f>
        <v/>
      </c>
      <c r="E238" s="98" t="str">
        <f>IF('Board Cutting Form'!F364="","",'Board Cutting Form'!F364)</f>
        <v/>
      </c>
      <c r="F238" s="99" t="str">
        <f>IF(OR('Board Cutting Form'!N364&gt;0,'Board Cutting Form'!M364&gt;0,'Board Cutting Form'!K364&gt;0),"("&amp;'Board Cutting Form'!N$12&amp;"-0"&amp;'Board Cutting Form'!N364&amp;" "&amp;'Board Cutting Form'!M$12&amp;"-0"&amp;'Board Cutting Form'!M364&amp;" "&amp;'Board Cutting Form'!K$12&amp;"-0"&amp;'Board Cutting Form'!K364&amp;")","")</f>
        <v/>
      </c>
      <c r="G238" s="98" t="str">
        <f t="shared" si="10"/>
        <v/>
      </c>
      <c r="H238" s="98" t="str">
        <f>IF('Board Cutting Form'!F364="","",'Board Cutting Form'!C364)</f>
        <v/>
      </c>
      <c r="I238" s="98" t="str">
        <f>IF('Board Cutting Form'!I364&gt;=1,'Board Cutting Form'!G364&amp;"-"&amp;'Board Cutting Form'!H364,"")</f>
        <v/>
      </c>
      <c r="J238" s="100" t="str">
        <f>IF('Board Cutting Form'!I364=2,'Board Cutting Form'!G364&amp;"-"&amp;'Board Cutting Form'!H364,"")</f>
        <v/>
      </c>
      <c r="K238" s="100" t="str">
        <f>IF('Board Cutting Form'!J364&gt;=1,'Board Cutting Form'!G364&amp;"-"&amp;'Board Cutting Form'!H364,"")</f>
        <v/>
      </c>
      <c r="L238" s="100" t="str">
        <f>IF('Board Cutting Form'!J364=2,'Board Cutting Form'!G364&amp;"-"&amp;'Board Cutting Form'!H364,"")</f>
        <v/>
      </c>
      <c r="M238" s="98" t="str">
        <f t="shared" si="11"/>
        <v/>
      </c>
    </row>
    <row r="239" spans="1:13" x14ac:dyDescent="0.25">
      <c r="A239" s="98" t="str">
        <f t="shared" si="9"/>
        <v/>
      </c>
      <c r="B239" s="98" t="str">
        <f>IF('Board Cutting Form'!B365="","",'Board Cutting Form'!B365)</f>
        <v/>
      </c>
      <c r="C239" s="98" t="str">
        <f>IF('Board Cutting Form'!D365="","",'Board Cutting Form'!D365)</f>
        <v/>
      </c>
      <c r="D239" s="98" t="str">
        <f>IF('Board Cutting Form'!E365="","",'Board Cutting Form'!E365)</f>
        <v/>
      </c>
      <c r="E239" s="98" t="str">
        <f>IF('Board Cutting Form'!F365="","",'Board Cutting Form'!F365)</f>
        <v/>
      </c>
      <c r="F239" s="99" t="str">
        <f>IF(OR('Board Cutting Form'!N365&gt;0,'Board Cutting Form'!M365&gt;0,'Board Cutting Form'!K365&gt;0),"("&amp;'Board Cutting Form'!N$12&amp;"-0"&amp;'Board Cutting Form'!N365&amp;" "&amp;'Board Cutting Form'!M$12&amp;"-0"&amp;'Board Cutting Form'!M365&amp;" "&amp;'Board Cutting Form'!K$12&amp;"-0"&amp;'Board Cutting Form'!K365&amp;")","")</f>
        <v/>
      </c>
      <c r="G239" s="98" t="str">
        <f t="shared" si="10"/>
        <v/>
      </c>
      <c r="H239" s="98" t="str">
        <f>IF('Board Cutting Form'!F365="","",'Board Cutting Form'!C365)</f>
        <v/>
      </c>
      <c r="I239" s="98" t="str">
        <f>IF('Board Cutting Form'!I365&gt;=1,'Board Cutting Form'!G365&amp;"-"&amp;'Board Cutting Form'!H365,"")</f>
        <v/>
      </c>
      <c r="J239" s="100" t="str">
        <f>IF('Board Cutting Form'!I365=2,'Board Cutting Form'!G365&amp;"-"&amp;'Board Cutting Form'!H365,"")</f>
        <v/>
      </c>
      <c r="K239" s="100" t="str">
        <f>IF('Board Cutting Form'!J365&gt;=1,'Board Cutting Form'!G365&amp;"-"&amp;'Board Cutting Form'!H365,"")</f>
        <v/>
      </c>
      <c r="L239" s="100" t="str">
        <f>IF('Board Cutting Form'!J365=2,'Board Cutting Form'!G365&amp;"-"&amp;'Board Cutting Form'!H365,"")</f>
        <v/>
      </c>
      <c r="M239" s="98" t="str">
        <f t="shared" si="11"/>
        <v/>
      </c>
    </row>
    <row r="240" spans="1:13" x14ac:dyDescent="0.25">
      <c r="A240" s="98" t="str">
        <f t="shared" si="9"/>
        <v/>
      </c>
      <c r="B240" s="98" t="str">
        <f>IF('Board Cutting Form'!B366="","",'Board Cutting Form'!B366)</f>
        <v/>
      </c>
      <c r="C240" s="98" t="str">
        <f>IF('Board Cutting Form'!D366="","",'Board Cutting Form'!D366)</f>
        <v/>
      </c>
      <c r="D240" s="98" t="str">
        <f>IF('Board Cutting Form'!E366="","",'Board Cutting Form'!E366)</f>
        <v/>
      </c>
      <c r="E240" s="98" t="str">
        <f>IF('Board Cutting Form'!F366="","",'Board Cutting Form'!F366)</f>
        <v/>
      </c>
      <c r="F240" s="99" t="str">
        <f>IF(OR('Board Cutting Form'!N366&gt;0,'Board Cutting Form'!M366&gt;0,'Board Cutting Form'!K366&gt;0),"("&amp;'Board Cutting Form'!N$12&amp;"-0"&amp;'Board Cutting Form'!N366&amp;" "&amp;'Board Cutting Form'!M$12&amp;"-0"&amp;'Board Cutting Form'!M366&amp;" "&amp;'Board Cutting Form'!K$12&amp;"-0"&amp;'Board Cutting Form'!K366&amp;")","")</f>
        <v/>
      </c>
      <c r="G240" s="98" t="str">
        <f t="shared" si="10"/>
        <v/>
      </c>
      <c r="H240" s="98" t="str">
        <f>IF('Board Cutting Form'!F366="","",'Board Cutting Form'!C366)</f>
        <v/>
      </c>
      <c r="I240" s="98" t="str">
        <f>IF('Board Cutting Form'!I366&gt;=1,'Board Cutting Form'!G366&amp;"-"&amp;'Board Cutting Form'!H366,"")</f>
        <v/>
      </c>
      <c r="J240" s="100" t="str">
        <f>IF('Board Cutting Form'!I366=2,'Board Cutting Form'!G366&amp;"-"&amp;'Board Cutting Form'!H366,"")</f>
        <v/>
      </c>
      <c r="K240" s="100" t="str">
        <f>IF('Board Cutting Form'!J366&gt;=1,'Board Cutting Form'!G366&amp;"-"&amp;'Board Cutting Form'!H366,"")</f>
        <v/>
      </c>
      <c r="L240" s="100" t="str">
        <f>IF('Board Cutting Form'!J366=2,'Board Cutting Form'!G366&amp;"-"&amp;'Board Cutting Form'!H366,"")</f>
        <v/>
      </c>
      <c r="M240" s="98" t="str">
        <f t="shared" si="11"/>
        <v/>
      </c>
    </row>
    <row r="241" spans="1:13" x14ac:dyDescent="0.25">
      <c r="A241" s="98" t="str">
        <f t="shared" si="9"/>
        <v/>
      </c>
      <c r="B241" s="98" t="str">
        <f>IF('Board Cutting Form'!B367="","",'Board Cutting Form'!B367)</f>
        <v/>
      </c>
      <c r="C241" s="98" t="str">
        <f>IF('Board Cutting Form'!D367="","",'Board Cutting Form'!D367)</f>
        <v/>
      </c>
      <c r="D241" s="98" t="str">
        <f>IF('Board Cutting Form'!E367="","",'Board Cutting Form'!E367)</f>
        <v/>
      </c>
      <c r="E241" s="98" t="str">
        <f>IF('Board Cutting Form'!F367="","",'Board Cutting Form'!F367)</f>
        <v/>
      </c>
      <c r="F241" s="99" t="str">
        <f>IF(OR('Board Cutting Form'!N367&gt;0,'Board Cutting Form'!M367&gt;0,'Board Cutting Form'!K367&gt;0),"("&amp;'Board Cutting Form'!N$12&amp;"-0"&amp;'Board Cutting Form'!N367&amp;" "&amp;'Board Cutting Form'!M$12&amp;"-0"&amp;'Board Cutting Form'!M367&amp;" "&amp;'Board Cutting Form'!K$12&amp;"-0"&amp;'Board Cutting Form'!K367&amp;")","")</f>
        <v/>
      </c>
      <c r="G241" s="98" t="str">
        <f t="shared" si="10"/>
        <v/>
      </c>
      <c r="H241" s="98" t="str">
        <f>IF('Board Cutting Form'!F367="","",'Board Cutting Form'!C367)</f>
        <v/>
      </c>
      <c r="I241" s="98" t="str">
        <f>IF('Board Cutting Form'!I367&gt;=1,'Board Cutting Form'!G367&amp;"-"&amp;'Board Cutting Form'!H367,"")</f>
        <v/>
      </c>
      <c r="J241" s="100" t="str">
        <f>IF('Board Cutting Form'!I367=2,'Board Cutting Form'!G367&amp;"-"&amp;'Board Cutting Form'!H367,"")</f>
        <v/>
      </c>
      <c r="K241" s="100" t="str">
        <f>IF('Board Cutting Form'!J367&gt;=1,'Board Cutting Form'!G367&amp;"-"&amp;'Board Cutting Form'!H367,"")</f>
        <v/>
      </c>
      <c r="L241" s="100" t="str">
        <f>IF('Board Cutting Form'!J367=2,'Board Cutting Form'!G367&amp;"-"&amp;'Board Cutting Form'!H367,"")</f>
        <v/>
      </c>
      <c r="M241" s="98" t="str">
        <f t="shared" si="11"/>
        <v/>
      </c>
    </row>
    <row r="242" spans="1:13" x14ac:dyDescent="0.25">
      <c r="A242" s="98" t="str">
        <f t="shared" si="9"/>
        <v/>
      </c>
      <c r="B242" s="98" t="str">
        <f>IF('Board Cutting Form'!B368="","",'Board Cutting Form'!B368)</f>
        <v/>
      </c>
      <c r="C242" s="98" t="str">
        <f>IF('Board Cutting Form'!D368="","",'Board Cutting Form'!D368)</f>
        <v/>
      </c>
      <c r="D242" s="98" t="str">
        <f>IF('Board Cutting Form'!E368="","",'Board Cutting Form'!E368)</f>
        <v/>
      </c>
      <c r="E242" s="98" t="str">
        <f>IF('Board Cutting Form'!F368="","",'Board Cutting Form'!F368)</f>
        <v/>
      </c>
      <c r="F242" s="99" t="str">
        <f>IF(OR('Board Cutting Form'!N368&gt;0,'Board Cutting Form'!M368&gt;0,'Board Cutting Form'!K368&gt;0),"("&amp;'Board Cutting Form'!N$12&amp;"-0"&amp;'Board Cutting Form'!N368&amp;" "&amp;'Board Cutting Form'!M$12&amp;"-0"&amp;'Board Cutting Form'!M368&amp;" "&amp;'Board Cutting Form'!K$12&amp;"-0"&amp;'Board Cutting Form'!K368&amp;")","")</f>
        <v/>
      </c>
      <c r="G242" s="98" t="str">
        <f t="shared" si="10"/>
        <v/>
      </c>
      <c r="H242" s="98" t="str">
        <f>IF('Board Cutting Form'!F368="","",'Board Cutting Form'!C368)</f>
        <v/>
      </c>
      <c r="I242" s="98" t="str">
        <f>IF('Board Cutting Form'!I368&gt;=1,'Board Cutting Form'!G368&amp;"-"&amp;'Board Cutting Form'!H368,"")</f>
        <v/>
      </c>
      <c r="J242" s="100" t="str">
        <f>IF('Board Cutting Form'!I368=2,'Board Cutting Form'!G368&amp;"-"&amp;'Board Cutting Form'!H368,"")</f>
        <v/>
      </c>
      <c r="K242" s="100" t="str">
        <f>IF('Board Cutting Form'!J368&gt;=1,'Board Cutting Form'!G368&amp;"-"&amp;'Board Cutting Form'!H368,"")</f>
        <v/>
      </c>
      <c r="L242" s="100" t="str">
        <f>IF('Board Cutting Form'!J368=2,'Board Cutting Form'!G368&amp;"-"&amp;'Board Cutting Form'!H368,"")</f>
        <v/>
      </c>
      <c r="M242" s="98" t="str">
        <f t="shared" si="11"/>
        <v/>
      </c>
    </row>
    <row r="243" spans="1:13" x14ac:dyDescent="0.25">
      <c r="A243" s="98" t="str">
        <f t="shared" si="9"/>
        <v/>
      </c>
      <c r="B243" s="98" t="str">
        <f>IF('Board Cutting Form'!B369="","",'Board Cutting Form'!B369)</f>
        <v/>
      </c>
      <c r="C243" s="98" t="str">
        <f>IF('Board Cutting Form'!D369="","",'Board Cutting Form'!D369)</f>
        <v/>
      </c>
      <c r="D243" s="98" t="str">
        <f>IF('Board Cutting Form'!E369="","",'Board Cutting Form'!E369)</f>
        <v/>
      </c>
      <c r="E243" s="98" t="str">
        <f>IF('Board Cutting Form'!F369="","",'Board Cutting Form'!F369)</f>
        <v/>
      </c>
      <c r="F243" s="99" t="str">
        <f>IF(OR('Board Cutting Form'!N369&gt;0,'Board Cutting Form'!M369&gt;0,'Board Cutting Form'!K369&gt;0),"("&amp;'Board Cutting Form'!N$12&amp;"-0"&amp;'Board Cutting Form'!N369&amp;" "&amp;'Board Cutting Form'!M$12&amp;"-0"&amp;'Board Cutting Form'!M369&amp;" "&amp;'Board Cutting Form'!K$12&amp;"-0"&amp;'Board Cutting Form'!K369&amp;")","")</f>
        <v/>
      </c>
      <c r="G243" s="98" t="str">
        <f t="shared" si="10"/>
        <v/>
      </c>
      <c r="H243" s="98" t="str">
        <f>IF('Board Cutting Form'!F369="","",'Board Cutting Form'!C369)</f>
        <v/>
      </c>
      <c r="I243" s="98" t="str">
        <f>IF('Board Cutting Form'!I369&gt;=1,'Board Cutting Form'!G369&amp;"-"&amp;'Board Cutting Form'!H369,"")</f>
        <v/>
      </c>
      <c r="J243" s="100" t="str">
        <f>IF('Board Cutting Form'!I369=2,'Board Cutting Form'!G369&amp;"-"&amp;'Board Cutting Form'!H369,"")</f>
        <v/>
      </c>
      <c r="K243" s="100" t="str">
        <f>IF('Board Cutting Form'!J369&gt;=1,'Board Cutting Form'!G369&amp;"-"&amp;'Board Cutting Form'!H369,"")</f>
        <v/>
      </c>
      <c r="L243" s="100" t="str">
        <f>IF('Board Cutting Form'!J369=2,'Board Cutting Form'!G369&amp;"-"&amp;'Board Cutting Form'!H369,"")</f>
        <v/>
      </c>
      <c r="M243" s="98" t="str">
        <f t="shared" si="11"/>
        <v/>
      </c>
    </row>
    <row r="244" spans="1:13" x14ac:dyDescent="0.25">
      <c r="A244" s="98" t="str">
        <f t="shared" si="9"/>
        <v/>
      </c>
      <c r="B244" s="98" t="str">
        <f>IF('Board Cutting Form'!B370="","",'Board Cutting Form'!B370)</f>
        <v/>
      </c>
      <c r="C244" s="98" t="str">
        <f>IF('Board Cutting Form'!D370="","",'Board Cutting Form'!D370)</f>
        <v/>
      </c>
      <c r="D244" s="98" t="str">
        <f>IF('Board Cutting Form'!E370="","",'Board Cutting Form'!E370)</f>
        <v/>
      </c>
      <c r="E244" s="98" t="str">
        <f>IF('Board Cutting Form'!F370="","",'Board Cutting Form'!F370)</f>
        <v/>
      </c>
      <c r="F244" s="99" t="str">
        <f>IF(OR('Board Cutting Form'!N370&gt;0,'Board Cutting Form'!M370&gt;0,'Board Cutting Form'!K370&gt;0),"("&amp;'Board Cutting Form'!N$12&amp;"-0"&amp;'Board Cutting Form'!N370&amp;" "&amp;'Board Cutting Form'!M$12&amp;"-0"&amp;'Board Cutting Form'!M370&amp;" "&amp;'Board Cutting Form'!K$12&amp;"-0"&amp;'Board Cutting Form'!K370&amp;")","")</f>
        <v/>
      </c>
      <c r="G244" s="98" t="str">
        <f t="shared" si="10"/>
        <v/>
      </c>
      <c r="H244" s="98" t="str">
        <f>IF('Board Cutting Form'!F370="","",'Board Cutting Form'!C370)</f>
        <v/>
      </c>
      <c r="I244" s="98" t="str">
        <f>IF('Board Cutting Form'!I370&gt;=1,'Board Cutting Form'!G370&amp;"-"&amp;'Board Cutting Form'!H370,"")</f>
        <v/>
      </c>
      <c r="J244" s="100" t="str">
        <f>IF('Board Cutting Form'!I370=2,'Board Cutting Form'!G370&amp;"-"&amp;'Board Cutting Form'!H370,"")</f>
        <v/>
      </c>
      <c r="K244" s="100" t="str">
        <f>IF('Board Cutting Form'!J370&gt;=1,'Board Cutting Form'!G370&amp;"-"&amp;'Board Cutting Form'!H370,"")</f>
        <v/>
      </c>
      <c r="L244" s="100" t="str">
        <f>IF('Board Cutting Form'!J370=2,'Board Cutting Form'!G370&amp;"-"&amp;'Board Cutting Form'!H370,"")</f>
        <v/>
      </c>
      <c r="M244" s="98" t="str">
        <f t="shared" si="11"/>
        <v/>
      </c>
    </row>
    <row r="245" spans="1:13" x14ac:dyDescent="0.25">
      <c r="A245" s="98" t="str">
        <f t="shared" si="9"/>
        <v/>
      </c>
      <c r="B245" s="98" t="str">
        <f>IF('Board Cutting Form'!B371="","",'Board Cutting Form'!B371)</f>
        <v/>
      </c>
      <c r="C245" s="98" t="str">
        <f>IF('Board Cutting Form'!D371="","",'Board Cutting Form'!D371)</f>
        <v/>
      </c>
      <c r="D245" s="98" t="str">
        <f>IF('Board Cutting Form'!E371="","",'Board Cutting Form'!E371)</f>
        <v/>
      </c>
      <c r="E245" s="98" t="str">
        <f>IF('Board Cutting Form'!F371="","",'Board Cutting Form'!F371)</f>
        <v/>
      </c>
      <c r="F245" s="99" t="str">
        <f>IF(OR('Board Cutting Form'!N371&gt;0,'Board Cutting Form'!M371&gt;0,'Board Cutting Form'!K371&gt;0),"("&amp;'Board Cutting Form'!N$12&amp;"-0"&amp;'Board Cutting Form'!N371&amp;" "&amp;'Board Cutting Form'!M$12&amp;"-0"&amp;'Board Cutting Form'!M371&amp;" "&amp;'Board Cutting Form'!K$12&amp;"-0"&amp;'Board Cutting Form'!K371&amp;")","")</f>
        <v/>
      </c>
      <c r="G245" s="98" t="str">
        <f t="shared" si="10"/>
        <v/>
      </c>
      <c r="H245" s="98" t="str">
        <f>IF('Board Cutting Form'!F371="","",'Board Cutting Form'!C371)</f>
        <v/>
      </c>
      <c r="I245" s="98" t="str">
        <f>IF('Board Cutting Form'!I371&gt;=1,'Board Cutting Form'!G371&amp;"-"&amp;'Board Cutting Form'!H371,"")</f>
        <v/>
      </c>
      <c r="J245" s="100" t="str">
        <f>IF('Board Cutting Form'!I371=2,'Board Cutting Form'!G371&amp;"-"&amp;'Board Cutting Form'!H371,"")</f>
        <v/>
      </c>
      <c r="K245" s="100" t="str">
        <f>IF('Board Cutting Form'!J371&gt;=1,'Board Cutting Form'!G371&amp;"-"&amp;'Board Cutting Form'!H371,"")</f>
        <v/>
      </c>
      <c r="L245" s="100" t="str">
        <f>IF('Board Cutting Form'!J371=2,'Board Cutting Form'!G371&amp;"-"&amp;'Board Cutting Form'!H371,"")</f>
        <v/>
      </c>
      <c r="M245" s="98" t="str">
        <f t="shared" si="11"/>
        <v/>
      </c>
    </row>
    <row r="246" spans="1:13" x14ac:dyDescent="0.25">
      <c r="A246" s="98" t="str">
        <f t="shared" si="9"/>
        <v/>
      </c>
      <c r="B246" s="98" t="str">
        <f>IF('Board Cutting Form'!B372="","",'Board Cutting Form'!B372)</f>
        <v/>
      </c>
      <c r="C246" s="98" t="str">
        <f>IF('Board Cutting Form'!D372="","",'Board Cutting Form'!D372)</f>
        <v/>
      </c>
      <c r="D246" s="98" t="str">
        <f>IF('Board Cutting Form'!E372="","",'Board Cutting Form'!E372)</f>
        <v/>
      </c>
      <c r="E246" s="98" t="str">
        <f>IF('Board Cutting Form'!F372="","",'Board Cutting Form'!F372)</f>
        <v/>
      </c>
      <c r="F246" s="99" t="str">
        <f>IF(OR('Board Cutting Form'!N372&gt;0,'Board Cutting Form'!M372&gt;0,'Board Cutting Form'!K372&gt;0),"("&amp;'Board Cutting Form'!N$12&amp;"-0"&amp;'Board Cutting Form'!N372&amp;" "&amp;'Board Cutting Form'!M$12&amp;"-0"&amp;'Board Cutting Form'!M372&amp;" "&amp;'Board Cutting Form'!K$12&amp;"-0"&amp;'Board Cutting Form'!K372&amp;")","")</f>
        <v/>
      </c>
      <c r="G246" s="98" t="str">
        <f t="shared" si="10"/>
        <v/>
      </c>
      <c r="H246" s="98" t="str">
        <f>IF('Board Cutting Form'!F372="","",'Board Cutting Form'!C372)</f>
        <v/>
      </c>
      <c r="I246" s="98" t="str">
        <f>IF('Board Cutting Form'!I372&gt;=1,'Board Cutting Form'!G372&amp;"-"&amp;'Board Cutting Form'!H372,"")</f>
        <v/>
      </c>
      <c r="J246" s="100" t="str">
        <f>IF('Board Cutting Form'!I372=2,'Board Cutting Form'!G372&amp;"-"&amp;'Board Cutting Form'!H372,"")</f>
        <v/>
      </c>
      <c r="K246" s="100" t="str">
        <f>IF('Board Cutting Form'!J372&gt;=1,'Board Cutting Form'!G372&amp;"-"&amp;'Board Cutting Form'!H372,"")</f>
        <v/>
      </c>
      <c r="L246" s="100" t="str">
        <f>IF('Board Cutting Form'!J372=2,'Board Cutting Form'!G372&amp;"-"&amp;'Board Cutting Form'!H372,"")</f>
        <v/>
      </c>
      <c r="M246" s="98" t="str">
        <f t="shared" si="11"/>
        <v/>
      </c>
    </row>
    <row r="247" spans="1:13" x14ac:dyDescent="0.25">
      <c r="A247" s="98" t="str">
        <f t="shared" si="9"/>
        <v/>
      </c>
      <c r="B247" s="98" t="str">
        <f>IF('Board Cutting Form'!B373="","",'Board Cutting Form'!B373)</f>
        <v/>
      </c>
      <c r="C247" s="98" t="str">
        <f>IF('Board Cutting Form'!D373="","",'Board Cutting Form'!D373)</f>
        <v/>
      </c>
      <c r="D247" s="98" t="str">
        <f>IF('Board Cutting Form'!E373="","",'Board Cutting Form'!E373)</f>
        <v/>
      </c>
      <c r="E247" s="98" t="str">
        <f>IF('Board Cutting Form'!F373="","",'Board Cutting Form'!F373)</f>
        <v/>
      </c>
      <c r="F247" s="99" t="str">
        <f>IF(OR('Board Cutting Form'!N373&gt;0,'Board Cutting Form'!M373&gt;0,'Board Cutting Form'!K373&gt;0),"("&amp;'Board Cutting Form'!N$12&amp;"-0"&amp;'Board Cutting Form'!N373&amp;" "&amp;'Board Cutting Form'!M$12&amp;"-0"&amp;'Board Cutting Form'!M373&amp;" "&amp;'Board Cutting Form'!K$12&amp;"-0"&amp;'Board Cutting Form'!K373&amp;")","")</f>
        <v/>
      </c>
      <c r="G247" s="98" t="str">
        <f t="shared" si="10"/>
        <v/>
      </c>
      <c r="H247" s="98" t="str">
        <f>IF('Board Cutting Form'!F373="","",'Board Cutting Form'!C373)</f>
        <v/>
      </c>
      <c r="I247" s="98" t="str">
        <f>IF('Board Cutting Form'!I373&gt;=1,'Board Cutting Form'!G373&amp;"-"&amp;'Board Cutting Form'!H373,"")</f>
        <v/>
      </c>
      <c r="J247" s="100" t="str">
        <f>IF('Board Cutting Form'!I373=2,'Board Cutting Form'!G373&amp;"-"&amp;'Board Cutting Form'!H373,"")</f>
        <v/>
      </c>
      <c r="K247" s="100" t="str">
        <f>IF('Board Cutting Form'!J373&gt;=1,'Board Cutting Form'!G373&amp;"-"&amp;'Board Cutting Form'!H373,"")</f>
        <v/>
      </c>
      <c r="L247" s="100" t="str">
        <f>IF('Board Cutting Form'!J373=2,'Board Cutting Form'!G373&amp;"-"&amp;'Board Cutting Form'!H373,"")</f>
        <v/>
      </c>
      <c r="M247" s="98" t="str">
        <f t="shared" si="11"/>
        <v/>
      </c>
    </row>
    <row r="248" spans="1:13" x14ac:dyDescent="0.25">
      <c r="A248" s="98" t="str">
        <f t="shared" si="9"/>
        <v/>
      </c>
      <c r="B248" s="98" t="str">
        <f>IF('Board Cutting Form'!B374="","",'Board Cutting Form'!B374)</f>
        <v/>
      </c>
      <c r="C248" s="98" t="str">
        <f>IF('Board Cutting Form'!D374="","",'Board Cutting Form'!D374)</f>
        <v/>
      </c>
      <c r="D248" s="98" t="str">
        <f>IF('Board Cutting Form'!E374="","",'Board Cutting Form'!E374)</f>
        <v/>
      </c>
      <c r="E248" s="98" t="str">
        <f>IF('Board Cutting Form'!F374="","",'Board Cutting Form'!F374)</f>
        <v/>
      </c>
      <c r="F248" s="99" t="str">
        <f>IF(OR('Board Cutting Form'!N374&gt;0,'Board Cutting Form'!M374&gt;0,'Board Cutting Form'!K374&gt;0),"("&amp;'Board Cutting Form'!N$12&amp;"-0"&amp;'Board Cutting Form'!N374&amp;" "&amp;'Board Cutting Form'!M$12&amp;"-0"&amp;'Board Cutting Form'!M374&amp;" "&amp;'Board Cutting Form'!K$12&amp;"-0"&amp;'Board Cutting Form'!K374&amp;")","")</f>
        <v/>
      </c>
      <c r="G248" s="98" t="str">
        <f t="shared" si="10"/>
        <v/>
      </c>
      <c r="H248" s="98" t="str">
        <f>IF('Board Cutting Form'!F374="","",'Board Cutting Form'!C374)</f>
        <v/>
      </c>
      <c r="I248" s="98" t="str">
        <f>IF('Board Cutting Form'!I374&gt;=1,'Board Cutting Form'!G374&amp;"-"&amp;'Board Cutting Form'!H374,"")</f>
        <v/>
      </c>
      <c r="J248" s="100" t="str">
        <f>IF('Board Cutting Form'!I374=2,'Board Cutting Form'!G374&amp;"-"&amp;'Board Cutting Form'!H374,"")</f>
        <v/>
      </c>
      <c r="K248" s="100" t="str">
        <f>IF('Board Cutting Form'!J374&gt;=1,'Board Cutting Form'!G374&amp;"-"&amp;'Board Cutting Form'!H374,"")</f>
        <v/>
      </c>
      <c r="L248" s="100" t="str">
        <f>IF('Board Cutting Form'!J374=2,'Board Cutting Form'!G374&amp;"-"&amp;'Board Cutting Form'!H374,"")</f>
        <v/>
      </c>
      <c r="M248" s="98" t="str">
        <f t="shared" si="11"/>
        <v/>
      </c>
    </row>
    <row r="249" spans="1:13" x14ac:dyDescent="0.25">
      <c r="A249" s="98" t="str">
        <f t="shared" si="9"/>
        <v/>
      </c>
      <c r="B249" s="98" t="str">
        <f>IF('Board Cutting Form'!B375="","",'Board Cutting Form'!B375)</f>
        <v/>
      </c>
      <c r="C249" s="98" t="str">
        <f>IF('Board Cutting Form'!D375="","",'Board Cutting Form'!D375)</f>
        <v/>
      </c>
      <c r="D249" s="98" t="str">
        <f>IF('Board Cutting Form'!E375="","",'Board Cutting Form'!E375)</f>
        <v/>
      </c>
      <c r="E249" s="98" t="str">
        <f>IF('Board Cutting Form'!F375="","",'Board Cutting Form'!F375)</f>
        <v/>
      </c>
      <c r="F249" s="99" t="str">
        <f>IF(OR('Board Cutting Form'!N375&gt;0,'Board Cutting Form'!M375&gt;0,'Board Cutting Form'!K375&gt;0),"("&amp;'Board Cutting Form'!N$12&amp;"-0"&amp;'Board Cutting Form'!N375&amp;" "&amp;'Board Cutting Form'!M$12&amp;"-0"&amp;'Board Cutting Form'!M375&amp;" "&amp;'Board Cutting Form'!K$12&amp;"-0"&amp;'Board Cutting Form'!K375&amp;")","")</f>
        <v/>
      </c>
      <c r="G249" s="98" t="str">
        <f t="shared" si="10"/>
        <v/>
      </c>
      <c r="H249" s="98" t="str">
        <f>IF('Board Cutting Form'!F375="","",'Board Cutting Form'!C375)</f>
        <v/>
      </c>
      <c r="I249" s="98" t="str">
        <f>IF('Board Cutting Form'!I375&gt;=1,'Board Cutting Form'!G375&amp;"-"&amp;'Board Cutting Form'!H375,"")</f>
        <v/>
      </c>
      <c r="J249" s="100" t="str">
        <f>IF('Board Cutting Form'!I375=2,'Board Cutting Form'!G375&amp;"-"&amp;'Board Cutting Form'!H375,"")</f>
        <v/>
      </c>
      <c r="K249" s="100" t="str">
        <f>IF('Board Cutting Form'!J375&gt;=1,'Board Cutting Form'!G375&amp;"-"&amp;'Board Cutting Form'!H375,"")</f>
        <v/>
      </c>
      <c r="L249" s="100" t="str">
        <f>IF('Board Cutting Form'!J375=2,'Board Cutting Form'!G375&amp;"-"&amp;'Board Cutting Form'!H375,"")</f>
        <v/>
      </c>
      <c r="M249" s="98" t="str">
        <f t="shared" si="11"/>
        <v/>
      </c>
    </row>
    <row r="250" spans="1:13" x14ac:dyDescent="0.25">
      <c r="A250" s="98" t="str">
        <f t="shared" si="9"/>
        <v/>
      </c>
      <c r="B250" s="98" t="str">
        <f>IF('Board Cutting Form'!B376="","",'Board Cutting Form'!B376)</f>
        <v/>
      </c>
      <c r="C250" s="98" t="str">
        <f>IF('Board Cutting Form'!D376="","",'Board Cutting Form'!D376)</f>
        <v/>
      </c>
      <c r="D250" s="98" t="str">
        <f>IF('Board Cutting Form'!E376="","",'Board Cutting Form'!E376)</f>
        <v/>
      </c>
      <c r="E250" s="98" t="str">
        <f>IF('Board Cutting Form'!F376="","",'Board Cutting Form'!F376)</f>
        <v/>
      </c>
      <c r="F250" s="99" t="str">
        <f>IF(OR('Board Cutting Form'!N376&gt;0,'Board Cutting Form'!M376&gt;0,'Board Cutting Form'!K376&gt;0),"("&amp;'Board Cutting Form'!N$12&amp;"-0"&amp;'Board Cutting Form'!N376&amp;" "&amp;'Board Cutting Form'!M$12&amp;"-0"&amp;'Board Cutting Form'!M376&amp;" "&amp;'Board Cutting Form'!K$12&amp;"-0"&amp;'Board Cutting Form'!K376&amp;")","")</f>
        <v/>
      </c>
      <c r="G250" s="98" t="str">
        <f t="shared" si="10"/>
        <v/>
      </c>
      <c r="H250" s="98" t="str">
        <f>IF('Board Cutting Form'!F376="","",'Board Cutting Form'!C376)</f>
        <v/>
      </c>
      <c r="I250" s="98" t="str">
        <f>IF('Board Cutting Form'!I376&gt;=1,'Board Cutting Form'!G376&amp;"-"&amp;'Board Cutting Form'!H376,"")</f>
        <v/>
      </c>
      <c r="J250" s="100" t="str">
        <f>IF('Board Cutting Form'!I376=2,'Board Cutting Form'!G376&amp;"-"&amp;'Board Cutting Form'!H376,"")</f>
        <v/>
      </c>
      <c r="K250" s="100" t="str">
        <f>IF('Board Cutting Form'!J376&gt;=1,'Board Cutting Form'!G376&amp;"-"&amp;'Board Cutting Form'!H376,"")</f>
        <v/>
      </c>
      <c r="L250" s="100" t="str">
        <f>IF('Board Cutting Form'!J376=2,'Board Cutting Form'!G376&amp;"-"&amp;'Board Cutting Form'!H376,"")</f>
        <v/>
      </c>
      <c r="M250" s="98" t="str">
        <f t="shared" si="11"/>
        <v/>
      </c>
    </row>
    <row r="251" spans="1:13" x14ac:dyDescent="0.25">
      <c r="A251" s="98" t="str">
        <f t="shared" si="9"/>
        <v/>
      </c>
      <c r="B251" s="98" t="str">
        <f>IF('Board Cutting Form'!B377="","",'Board Cutting Form'!B377)</f>
        <v/>
      </c>
      <c r="C251" s="98" t="str">
        <f>IF('Board Cutting Form'!D377="","",'Board Cutting Form'!D377)</f>
        <v/>
      </c>
      <c r="D251" s="98" t="str">
        <f>IF('Board Cutting Form'!E377="","",'Board Cutting Form'!E377)</f>
        <v/>
      </c>
      <c r="E251" s="98" t="str">
        <f>IF('Board Cutting Form'!F377="","",'Board Cutting Form'!F377)</f>
        <v/>
      </c>
      <c r="F251" s="99" t="str">
        <f>IF(OR('Board Cutting Form'!N377&gt;0,'Board Cutting Form'!M377&gt;0,'Board Cutting Form'!K377&gt;0),"("&amp;'Board Cutting Form'!N$12&amp;"-0"&amp;'Board Cutting Form'!N377&amp;" "&amp;'Board Cutting Form'!M$12&amp;"-0"&amp;'Board Cutting Form'!M377&amp;" "&amp;'Board Cutting Form'!K$12&amp;"-0"&amp;'Board Cutting Form'!K377&amp;")","")</f>
        <v/>
      </c>
      <c r="G251" s="98" t="str">
        <f t="shared" si="10"/>
        <v/>
      </c>
      <c r="H251" s="98" t="str">
        <f>IF('Board Cutting Form'!F377="","",'Board Cutting Form'!C377)</f>
        <v/>
      </c>
      <c r="I251" s="98" t="str">
        <f>IF('Board Cutting Form'!I377&gt;=1,'Board Cutting Form'!G377&amp;"-"&amp;'Board Cutting Form'!H377,"")</f>
        <v/>
      </c>
      <c r="J251" s="100" t="str">
        <f>IF('Board Cutting Form'!I377=2,'Board Cutting Form'!G377&amp;"-"&amp;'Board Cutting Form'!H377,"")</f>
        <v/>
      </c>
      <c r="K251" s="100" t="str">
        <f>IF('Board Cutting Form'!J377&gt;=1,'Board Cutting Form'!G377&amp;"-"&amp;'Board Cutting Form'!H377,"")</f>
        <v/>
      </c>
      <c r="L251" s="100" t="str">
        <f>IF('Board Cutting Form'!J377=2,'Board Cutting Form'!G377&amp;"-"&amp;'Board Cutting Form'!H377,"")</f>
        <v/>
      </c>
      <c r="M251" s="98" t="str">
        <f t="shared" si="11"/>
        <v/>
      </c>
    </row>
    <row r="252" spans="1:13" x14ac:dyDescent="0.25">
      <c r="A252" s="98" t="str">
        <f t="shared" si="9"/>
        <v/>
      </c>
      <c r="B252" s="98" t="str">
        <f>IF('Board Cutting Form'!B378="","",'Board Cutting Form'!B378)</f>
        <v/>
      </c>
      <c r="C252" s="98" t="str">
        <f>IF('Board Cutting Form'!D378="","",'Board Cutting Form'!D378)</f>
        <v/>
      </c>
      <c r="D252" s="98" t="str">
        <f>IF('Board Cutting Form'!E378="","",'Board Cutting Form'!E378)</f>
        <v/>
      </c>
      <c r="E252" s="98" t="str">
        <f>IF('Board Cutting Form'!F378="","",'Board Cutting Form'!F378)</f>
        <v/>
      </c>
      <c r="F252" s="99" t="str">
        <f>IF(OR('Board Cutting Form'!N378&gt;0,'Board Cutting Form'!M378&gt;0,'Board Cutting Form'!K378&gt;0),"("&amp;'Board Cutting Form'!N$12&amp;"-0"&amp;'Board Cutting Form'!N378&amp;" "&amp;'Board Cutting Form'!M$12&amp;"-0"&amp;'Board Cutting Form'!M378&amp;" "&amp;'Board Cutting Form'!K$12&amp;"-0"&amp;'Board Cutting Form'!K378&amp;")","")</f>
        <v/>
      </c>
      <c r="G252" s="98" t="str">
        <f t="shared" si="10"/>
        <v/>
      </c>
      <c r="H252" s="98" t="str">
        <f>IF('Board Cutting Form'!F378="","",'Board Cutting Form'!C378)</f>
        <v/>
      </c>
      <c r="I252" s="98" t="str">
        <f>IF('Board Cutting Form'!I378&gt;=1,'Board Cutting Form'!G378&amp;"-"&amp;'Board Cutting Form'!H378,"")</f>
        <v/>
      </c>
      <c r="J252" s="100" t="str">
        <f>IF('Board Cutting Form'!I378=2,'Board Cutting Form'!G378&amp;"-"&amp;'Board Cutting Form'!H378,"")</f>
        <v/>
      </c>
      <c r="K252" s="100" t="str">
        <f>IF('Board Cutting Form'!J378&gt;=1,'Board Cutting Form'!G378&amp;"-"&amp;'Board Cutting Form'!H378,"")</f>
        <v/>
      </c>
      <c r="L252" s="100" t="str">
        <f>IF('Board Cutting Form'!J378=2,'Board Cutting Form'!G378&amp;"-"&amp;'Board Cutting Form'!H378,"")</f>
        <v/>
      </c>
      <c r="M252" s="98" t="str">
        <f t="shared" si="11"/>
        <v/>
      </c>
    </row>
    <row r="253" spans="1:13" x14ac:dyDescent="0.25">
      <c r="A253" s="98" t="str">
        <f t="shared" si="9"/>
        <v/>
      </c>
      <c r="B253" s="98" t="str">
        <f>IF('Board Cutting Form'!B379="","",'Board Cutting Form'!B379)</f>
        <v/>
      </c>
      <c r="C253" s="98" t="str">
        <f>IF('Board Cutting Form'!D379="","",'Board Cutting Form'!D379)</f>
        <v/>
      </c>
      <c r="D253" s="98" t="str">
        <f>IF('Board Cutting Form'!E379="","",'Board Cutting Form'!E379)</f>
        <v/>
      </c>
      <c r="E253" s="98" t="str">
        <f>IF('Board Cutting Form'!F379="","",'Board Cutting Form'!F379)</f>
        <v/>
      </c>
      <c r="F253" s="99" t="str">
        <f>IF(OR('Board Cutting Form'!N379&gt;0,'Board Cutting Form'!M379&gt;0,'Board Cutting Form'!K379&gt;0),"("&amp;'Board Cutting Form'!N$12&amp;"-0"&amp;'Board Cutting Form'!N379&amp;" "&amp;'Board Cutting Form'!M$12&amp;"-0"&amp;'Board Cutting Form'!M379&amp;" "&amp;'Board Cutting Form'!K$12&amp;"-0"&amp;'Board Cutting Form'!K379&amp;")","")</f>
        <v/>
      </c>
      <c r="G253" s="98" t="str">
        <f t="shared" si="10"/>
        <v/>
      </c>
      <c r="H253" s="98" t="str">
        <f>IF('Board Cutting Form'!F379="","",'Board Cutting Form'!C379)</f>
        <v/>
      </c>
      <c r="I253" s="98" t="str">
        <f>IF('Board Cutting Form'!I379&gt;=1,'Board Cutting Form'!G379&amp;"-"&amp;'Board Cutting Form'!H379,"")</f>
        <v/>
      </c>
      <c r="J253" s="100" t="str">
        <f>IF('Board Cutting Form'!I379=2,'Board Cutting Form'!G379&amp;"-"&amp;'Board Cutting Form'!H379,"")</f>
        <v/>
      </c>
      <c r="K253" s="100" t="str">
        <f>IF('Board Cutting Form'!J379&gt;=1,'Board Cutting Form'!G379&amp;"-"&amp;'Board Cutting Form'!H379,"")</f>
        <v/>
      </c>
      <c r="L253" s="100" t="str">
        <f>IF('Board Cutting Form'!J379=2,'Board Cutting Form'!G379&amp;"-"&amp;'Board Cutting Form'!H379,"")</f>
        <v/>
      </c>
      <c r="M253" s="98" t="str">
        <f t="shared" si="11"/>
        <v/>
      </c>
    </row>
    <row r="254" spans="1:13" x14ac:dyDescent="0.25">
      <c r="A254" s="98" t="str">
        <f t="shared" si="9"/>
        <v/>
      </c>
      <c r="B254" s="98" t="str">
        <f>IF('Board Cutting Form'!B380="","",'Board Cutting Form'!B380)</f>
        <v/>
      </c>
      <c r="C254" s="98" t="str">
        <f>IF('Board Cutting Form'!D380="","",'Board Cutting Form'!D380)</f>
        <v/>
      </c>
      <c r="D254" s="98" t="str">
        <f>IF('Board Cutting Form'!E380="","",'Board Cutting Form'!E380)</f>
        <v/>
      </c>
      <c r="E254" s="98" t="str">
        <f>IF('Board Cutting Form'!F380="","",'Board Cutting Form'!F380)</f>
        <v/>
      </c>
      <c r="F254" s="99" t="str">
        <f>IF(OR('Board Cutting Form'!N380&gt;0,'Board Cutting Form'!M380&gt;0,'Board Cutting Form'!K380&gt;0),"("&amp;'Board Cutting Form'!N$12&amp;"-0"&amp;'Board Cutting Form'!N380&amp;" "&amp;'Board Cutting Form'!M$12&amp;"-0"&amp;'Board Cutting Form'!M380&amp;" "&amp;'Board Cutting Form'!K$12&amp;"-0"&amp;'Board Cutting Form'!K380&amp;")","")</f>
        <v/>
      </c>
      <c r="G254" s="98" t="str">
        <f t="shared" si="10"/>
        <v/>
      </c>
      <c r="H254" s="98" t="str">
        <f>IF('Board Cutting Form'!F380="","",'Board Cutting Form'!C380)</f>
        <v/>
      </c>
      <c r="I254" s="98" t="str">
        <f>IF('Board Cutting Form'!I380&gt;=1,'Board Cutting Form'!G380&amp;"-"&amp;'Board Cutting Form'!H380,"")</f>
        <v/>
      </c>
      <c r="J254" s="100" t="str">
        <f>IF('Board Cutting Form'!I380=2,'Board Cutting Form'!G380&amp;"-"&amp;'Board Cutting Form'!H380,"")</f>
        <v/>
      </c>
      <c r="K254" s="100" t="str">
        <f>IF('Board Cutting Form'!J380&gt;=1,'Board Cutting Form'!G380&amp;"-"&amp;'Board Cutting Form'!H380,"")</f>
        <v/>
      </c>
      <c r="L254" s="100" t="str">
        <f>IF('Board Cutting Form'!J380=2,'Board Cutting Form'!G380&amp;"-"&amp;'Board Cutting Form'!H380,"")</f>
        <v/>
      </c>
      <c r="M254" s="98" t="str">
        <f t="shared" si="11"/>
        <v/>
      </c>
    </row>
    <row r="255" spans="1:13" x14ac:dyDescent="0.25">
      <c r="A255" s="98" t="str">
        <f t="shared" si="9"/>
        <v/>
      </c>
      <c r="B255" s="98" t="str">
        <f>IF('Board Cutting Form'!B381="","",'Board Cutting Form'!B381)</f>
        <v/>
      </c>
      <c r="C255" s="98" t="str">
        <f>IF('Board Cutting Form'!D381="","",'Board Cutting Form'!D381)</f>
        <v/>
      </c>
      <c r="D255" s="98" t="str">
        <f>IF('Board Cutting Form'!E381="","",'Board Cutting Form'!E381)</f>
        <v/>
      </c>
      <c r="E255" s="98" t="str">
        <f>IF('Board Cutting Form'!F381="","",'Board Cutting Form'!F381)</f>
        <v/>
      </c>
      <c r="F255" s="99" t="str">
        <f>IF(OR('Board Cutting Form'!N381&gt;0,'Board Cutting Form'!M381&gt;0,'Board Cutting Form'!K381&gt;0),"("&amp;'Board Cutting Form'!N$12&amp;"-0"&amp;'Board Cutting Form'!N381&amp;" "&amp;'Board Cutting Form'!M$12&amp;"-0"&amp;'Board Cutting Form'!M381&amp;" "&amp;'Board Cutting Form'!K$12&amp;"-0"&amp;'Board Cutting Form'!K381&amp;")","")</f>
        <v/>
      </c>
      <c r="G255" s="98" t="str">
        <f t="shared" si="10"/>
        <v/>
      </c>
      <c r="H255" s="98" t="str">
        <f>IF('Board Cutting Form'!F381="","",'Board Cutting Form'!C381)</f>
        <v/>
      </c>
      <c r="I255" s="98" t="str">
        <f>IF('Board Cutting Form'!I381&gt;=1,'Board Cutting Form'!G381&amp;"-"&amp;'Board Cutting Form'!H381,"")</f>
        <v/>
      </c>
      <c r="J255" s="100" t="str">
        <f>IF('Board Cutting Form'!I381=2,'Board Cutting Form'!G381&amp;"-"&amp;'Board Cutting Form'!H381,"")</f>
        <v/>
      </c>
      <c r="K255" s="100" t="str">
        <f>IF('Board Cutting Form'!J381&gt;=1,'Board Cutting Form'!G381&amp;"-"&amp;'Board Cutting Form'!H381,"")</f>
        <v/>
      </c>
      <c r="L255" s="100" t="str">
        <f>IF('Board Cutting Form'!J381=2,'Board Cutting Form'!G381&amp;"-"&amp;'Board Cutting Form'!H381,"")</f>
        <v/>
      </c>
      <c r="M255" s="98" t="str">
        <f t="shared" si="11"/>
        <v/>
      </c>
    </row>
    <row r="256" spans="1:13" x14ac:dyDescent="0.25">
      <c r="A256" s="98" t="str">
        <f t="shared" si="9"/>
        <v/>
      </c>
      <c r="B256" s="98" t="str">
        <f>IF('Board Cutting Form'!B382="","",'Board Cutting Form'!B382)</f>
        <v/>
      </c>
      <c r="C256" s="98" t="str">
        <f>IF('Board Cutting Form'!D382="","",'Board Cutting Form'!D382)</f>
        <v/>
      </c>
      <c r="D256" s="98" t="str">
        <f>IF('Board Cutting Form'!E382="","",'Board Cutting Form'!E382)</f>
        <v/>
      </c>
      <c r="E256" s="98" t="str">
        <f>IF('Board Cutting Form'!F382="","",'Board Cutting Form'!F382)</f>
        <v/>
      </c>
      <c r="F256" s="99" t="str">
        <f>IF(OR('Board Cutting Form'!N382&gt;0,'Board Cutting Form'!M382&gt;0,'Board Cutting Form'!K382&gt;0),"("&amp;'Board Cutting Form'!N$12&amp;"-0"&amp;'Board Cutting Form'!N382&amp;" "&amp;'Board Cutting Form'!M$12&amp;"-0"&amp;'Board Cutting Form'!M382&amp;" "&amp;'Board Cutting Form'!K$12&amp;"-0"&amp;'Board Cutting Form'!K382&amp;")","")</f>
        <v/>
      </c>
      <c r="G256" s="98" t="str">
        <f t="shared" si="10"/>
        <v/>
      </c>
      <c r="H256" s="98" t="str">
        <f>IF('Board Cutting Form'!F382="","",'Board Cutting Form'!C382)</f>
        <v/>
      </c>
      <c r="I256" s="98" t="str">
        <f>IF('Board Cutting Form'!I382&gt;=1,'Board Cutting Form'!G382&amp;"-"&amp;'Board Cutting Form'!H382,"")</f>
        <v/>
      </c>
      <c r="J256" s="100" t="str">
        <f>IF('Board Cutting Form'!I382=2,'Board Cutting Form'!G382&amp;"-"&amp;'Board Cutting Form'!H382,"")</f>
        <v/>
      </c>
      <c r="K256" s="100" t="str">
        <f>IF('Board Cutting Form'!J382&gt;=1,'Board Cutting Form'!G382&amp;"-"&amp;'Board Cutting Form'!H382,"")</f>
        <v/>
      </c>
      <c r="L256" s="100" t="str">
        <f>IF('Board Cutting Form'!J382=2,'Board Cutting Form'!G382&amp;"-"&amp;'Board Cutting Form'!H382,"")</f>
        <v/>
      </c>
      <c r="M256" s="98" t="str">
        <f t="shared" si="11"/>
        <v/>
      </c>
    </row>
    <row r="257" spans="1:20" x14ac:dyDescent="0.25">
      <c r="A257" s="98" t="str">
        <f t="shared" si="9"/>
        <v/>
      </c>
      <c r="B257" s="98" t="str">
        <f>IF('Board Cutting Form'!B383="","",'Board Cutting Form'!B383)</f>
        <v/>
      </c>
      <c r="C257" s="98" t="str">
        <f>IF('Board Cutting Form'!D383="","",'Board Cutting Form'!D383)</f>
        <v/>
      </c>
      <c r="D257" s="98" t="str">
        <f>IF('Board Cutting Form'!E383="","",'Board Cutting Form'!E383)</f>
        <v/>
      </c>
      <c r="E257" s="98" t="str">
        <f>IF('Board Cutting Form'!F383="","",'Board Cutting Form'!F383)</f>
        <v/>
      </c>
      <c r="F257" s="99" t="str">
        <f>IF(OR('Board Cutting Form'!N383&gt;0,'Board Cutting Form'!M383&gt;0,'Board Cutting Form'!K383&gt;0),"("&amp;'Board Cutting Form'!N$12&amp;"-0"&amp;'Board Cutting Form'!N383&amp;" "&amp;'Board Cutting Form'!M$12&amp;"-0"&amp;'Board Cutting Form'!M383&amp;" "&amp;'Board Cutting Form'!K$12&amp;"-0"&amp;'Board Cutting Form'!K383&amp;")","")</f>
        <v/>
      </c>
      <c r="G257" s="98" t="str">
        <f t="shared" si="10"/>
        <v/>
      </c>
      <c r="H257" s="98" t="str">
        <f>IF('Board Cutting Form'!F383="","",'Board Cutting Form'!C383)</f>
        <v/>
      </c>
      <c r="I257" s="98" t="str">
        <f>IF('Board Cutting Form'!I383&gt;=1,'Board Cutting Form'!G383&amp;"-"&amp;'Board Cutting Form'!H383,"")</f>
        <v/>
      </c>
      <c r="J257" s="100" t="str">
        <f>IF('Board Cutting Form'!I383=2,'Board Cutting Form'!G383&amp;"-"&amp;'Board Cutting Form'!H383,"")</f>
        <v/>
      </c>
      <c r="K257" s="100" t="str">
        <f>IF('Board Cutting Form'!J383&gt;=1,'Board Cutting Form'!G383&amp;"-"&amp;'Board Cutting Form'!H383,"")</f>
        <v/>
      </c>
      <c r="L257" s="100" t="str">
        <f>IF('Board Cutting Form'!J383=2,'Board Cutting Form'!G383&amp;"-"&amp;'Board Cutting Form'!H383,"")</f>
        <v/>
      </c>
      <c r="M257" s="98" t="str">
        <f t="shared" si="11"/>
        <v/>
      </c>
    </row>
    <row r="258" spans="1:20" x14ac:dyDescent="0.25">
      <c r="A258" s="98" t="str">
        <f t="shared" si="9"/>
        <v/>
      </c>
      <c r="B258" s="98" t="str">
        <f>IF('Board Cutting Form'!B384="","",'Board Cutting Form'!B384)</f>
        <v/>
      </c>
      <c r="C258" s="98" t="str">
        <f>IF('Board Cutting Form'!D384="","",'Board Cutting Form'!D384)</f>
        <v/>
      </c>
      <c r="D258" s="98" t="str">
        <f>IF('Board Cutting Form'!E384="","",'Board Cutting Form'!E384)</f>
        <v/>
      </c>
      <c r="E258" s="98" t="str">
        <f>IF('Board Cutting Form'!F384="","",'Board Cutting Form'!F384)</f>
        <v/>
      </c>
      <c r="F258" s="99" t="str">
        <f>IF(OR('Board Cutting Form'!N384&gt;0,'Board Cutting Form'!M384&gt;0,'Board Cutting Form'!K384&gt;0),"("&amp;'Board Cutting Form'!N$12&amp;"-0"&amp;'Board Cutting Form'!N384&amp;" "&amp;'Board Cutting Form'!M$12&amp;"-0"&amp;'Board Cutting Form'!M384&amp;" "&amp;'Board Cutting Form'!K$12&amp;"-0"&amp;'Board Cutting Form'!K384&amp;")","")</f>
        <v/>
      </c>
      <c r="G258" s="98" t="str">
        <f t="shared" si="10"/>
        <v/>
      </c>
      <c r="H258" s="98" t="str">
        <f>IF('Board Cutting Form'!F384="","",'Board Cutting Form'!C384)</f>
        <v/>
      </c>
      <c r="I258" s="98" t="str">
        <f>IF('Board Cutting Form'!I384&gt;=1,'Board Cutting Form'!G384&amp;"-"&amp;'Board Cutting Form'!H384,"")</f>
        <v/>
      </c>
      <c r="J258" s="100" t="str">
        <f>IF('Board Cutting Form'!I384=2,'Board Cutting Form'!G384&amp;"-"&amp;'Board Cutting Form'!H384,"")</f>
        <v/>
      </c>
      <c r="K258" s="100" t="str">
        <f>IF('Board Cutting Form'!J384&gt;=1,'Board Cutting Form'!G384&amp;"-"&amp;'Board Cutting Form'!H384,"")</f>
        <v/>
      </c>
      <c r="L258" s="100" t="str">
        <f>IF('Board Cutting Form'!J384=2,'Board Cutting Form'!G384&amp;"-"&amp;'Board Cutting Form'!H384,"")</f>
        <v/>
      </c>
      <c r="M258" s="98" t="str">
        <f t="shared" si="11"/>
        <v/>
      </c>
    </row>
    <row r="259" spans="1:20" x14ac:dyDescent="0.25">
      <c r="A259" s="98" t="str">
        <f t="shared" ref="A259:A322" si="12">IF(E259="","","Input Panel")</f>
        <v/>
      </c>
      <c r="B259" s="98" t="str">
        <f>IF('Board Cutting Form'!B385="","",'Board Cutting Form'!B385)</f>
        <v/>
      </c>
      <c r="C259" s="98" t="str">
        <f>IF('Board Cutting Form'!D385="","",'Board Cutting Form'!D385)</f>
        <v/>
      </c>
      <c r="D259" s="98" t="str">
        <f>IF('Board Cutting Form'!E385="","",'Board Cutting Form'!E385)</f>
        <v/>
      </c>
      <c r="E259" s="98" t="str">
        <f>IF('Board Cutting Form'!F385="","",'Board Cutting Form'!F385)</f>
        <v/>
      </c>
      <c r="F259" s="99" t="str">
        <f>IF(OR('Board Cutting Form'!N385&gt;0,'Board Cutting Form'!M385&gt;0,'Board Cutting Form'!K385&gt;0),"("&amp;'Board Cutting Form'!N$12&amp;"-0"&amp;'Board Cutting Form'!N385&amp;" "&amp;'Board Cutting Form'!M$12&amp;"-0"&amp;'Board Cutting Form'!M385&amp;" "&amp;'Board Cutting Form'!K$12&amp;"-0"&amp;'Board Cutting Form'!K385&amp;")","")</f>
        <v/>
      </c>
      <c r="G259" s="98" t="str">
        <f t="shared" ref="G259:G322" si="13">IF(E259="","","SameAsSheet")</f>
        <v/>
      </c>
      <c r="H259" s="98" t="str">
        <f>IF('Board Cutting Form'!F385="","",'Board Cutting Form'!C385)</f>
        <v/>
      </c>
      <c r="I259" s="98" t="str">
        <f>IF('Board Cutting Form'!I385&gt;=1,'Board Cutting Form'!G385&amp;"-"&amp;'Board Cutting Form'!H385,"")</f>
        <v/>
      </c>
      <c r="J259" s="100" t="str">
        <f>IF('Board Cutting Form'!I385=2,'Board Cutting Form'!G385&amp;"-"&amp;'Board Cutting Form'!H385,"")</f>
        <v/>
      </c>
      <c r="K259" s="100" t="str">
        <f>IF('Board Cutting Form'!J385&gt;=1,'Board Cutting Form'!G385&amp;"-"&amp;'Board Cutting Form'!H385,"")</f>
        <v/>
      </c>
      <c r="L259" s="100" t="str">
        <f>IF('Board Cutting Form'!J385=2,'Board Cutting Form'!G385&amp;"-"&amp;'Board Cutting Form'!H385,"")</f>
        <v/>
      </c>
      <c r="M259" s="98" t="str">
        <f t="shared" ref="M259:M322" si="14">IF(E259="","","TRUE")</f>
        <v/>
      </c>
    </row>
    <row r="260" spans="1:20" s="102" customFormat="1" x14ac:dyDescent="0.25">
      <c r="A260" s="98" t="str">
        <f t="shared" si="12"/>
        <v/>
      </c>
      <c r="B260" s="98" t="str">
        <f>IF('Board Cutting Form'!B386="","",'Board Cutting Form'!B386)</f>
        <v/>
      </c>
      <c r="C260" s="98" t="str">
        <f>IF('Board Cutting Form'!D386="","",'Board Cutting Form'!D386)</f>
        <v/>
      </c>
      <c r="D260" s="98" t="str">
        <f>IF('Board Cutting Form'!E386="","",'Board Cutting Form'!E386)</f>
        <v/>
      </c>
      <c r="E260" s="98" t="str">
        <f>IF('Board Cutting Form'!F386="","",'Board Cutting Form'!F386)</f>
        <v/>
      </c>
      <c r="F260" s="99" t="str">
        <f>IF(OR('Board Cutting Form'!N386&gt;0,'Board Cutting Form'!M386&gt;0,'Board Cutting Form'!K386&gt;0),"("&amp;'Board Cutting Form'!N$12&amp;"-0"&amp;'Board Cutting Form'!N386&amp;" "&amp;'Board Cutting Form'!M$12&amp;"-0"&amp;'Board Cutting Form'!M386&amp;" "&amp;'Board Cutting Form'!K$12&amp;"-0"&amp;'Board Cutting Form'!K386&amp;")","")</f>
        <v/>
      </c>
      <c r="G260" s="98" t="str">
        <f t="shared" si="13"/>
        <v/>
      </c>
      <c r="H260" s="98" t="str">
        <f>IF('Board Cutting Form'!F386="","",'Board Cutting Form'!C386)</f>
        <v/>
      </c>
      <c r="I260" s="98" t="str">
        <f>IF('Board Cutting Form'!I386&gt;=1,'Board Cutting Form'!G386&amp;"-"&amp;'Board Cutting Form'!H386,"")</f>
        <v/>
      </c>
      <c r="J260" s="100" t="str">
        <f>IF('Board Cutting Form'!I386=2,'Board Cutting Form'!G386&amp;"-"&amp;'Board Cutting Form'!H386,"")</f>
        <v/>
      </c>
      <c r="K260" s="100" t="str">
        <f>IF('Board Cutting Form'!J386&gt;=1,'Board Cutting Form'!G386&amp;"-"&amp;'Board Cutting Form'!H386,"")</f>
        <v/>
      </c>
      <c r="L260" s="100" t="str">
        <f>IF('Board Cutting Form'!J386=2,'Board Cutting Form'!G386&amp;"-"&amp;'Board Cutting Form'!H386,"")</f>
        <v/>
      </c>
      <c r="M260" s="98" t="str">
        <f t="shared" si="14"/>
        <v/>
      </c>
      <c r="N260" s="98"/>
      <c r="O260" s="98"/>
      <c r="P260" s="98"/>
      <c r="Q260" s="98"/>
      <c r="R260" s="98"/>
      <c r="S260" s="98"/>
      <c r="T260" s="113"/>
    </row>
    <row r="261" spans="1:20" x14ac:dyDescent="0.25">
      <c r="A261" s="98" t="str">
        <f t="shared" si="12"/>
        <v/>
      </c>
      <c r="B261" s="98" t="str">
        <f>IF('Board Cutting Form'!B387="","",'Board Cutting Form'!B387)</f>
        <v/>
      </c>
      <c r="C261" s="98" t="str">
        <f>IF('Board Cutting Form'!D387="","",'Board Cutting Form'!D387)</f>
        <v/>
      </c>
      <c r="D261" s="98" t="str">
        <f>IF('Board Cutting Form'!E387="","",'Board Cutting Form'!E387)</f>
        <v/>
      </c>
      <c r="E261" s="98" t="str">
        <f>IF('Board Cutting Form'!F387="","",'Board Cutting Form'!F387)</f>
        <v/>
      </c>
      <c r="F261" s="99" t="str">
        <f>IF(OR('Board Cutting Form'!N387&gt;0,'Board Cutting Form'!M387&gt;0,'Board Cutting Form'!K387&gt;0),"("&amp;'Board Cutting Form'!N$12&amp;"-0"&amp;'Board Cutting Form'!N387&amp;" "&amp;'Board Cutting Form'!M$12&amp;"-0"&amp;'Board Cutting Form'!M387&amp;" "&amp;'Board Cutting Form'!K$12&amp;"-0"&amp;'Board Cutting Form'!K387&amp;")","")</f>
        <v/>
      </c>
      <c r="G261" s="98" t="str">
        <f t="shared" si="13"/>
        <v/>
      </c>
      <c r="H261" s="98" t="str">
        <f>IF('Board Cutting Form'!F387="","",'Board Cutting Form'!C387)</f>
        <v/>
      </c>
      <c r="I261" s="98" t="str">
        <f>IF('Board Cutting Form'!I387&gt;=1,'Board Cutting Form'!G387&amp;"-"&amp;'Board Cutting Form'!H387,"")</f>
        <v/>
      </c>
      <c r="J261" s="100" t="str">
        <f>IF('Board Cutting Form'!I387=2,'Board Cutting Form'!G387&amp;"-"&amp;'Board Cutting Form'!H387,"")</f>
        <v/>
      </c>
      <c r="K261" s="100" t="str">
        <f>IF('Board Cutting Form'!J387&gt;=1,'Board Cutting Form'!G387&amp;"-"&amp;'Board Cutting Form'!H387,"")</f>
        <v/>
      </c>
      <c r="L261" s="100" t="str">
        <f>IF('Board Cutting Form'!J387=2,'Board Cutting Form'!G387&amp;"-"&amp;'Board Cutting Form'!H387,"")</f>
        <v/>
      </c>
      <c r="M261" s="98" t="str">
        <f t="shared" si="14"/>
        <v/>
      </c>
    </row>
    <row r="262" spans="1:20" x14ac:dyDescent="0.25">
      <c r="A262" s="98" t="str">
        <f t="shared" si="12"/>
        <v/>
      </c>
      <c r="B262" s="98" t="str">
        <f>IF('Board Cutting Form'!B388="","",'Board Cutting Form'!B388)</f>
        <v/>
      </c>
      <c r="C262" s="98" t="str">
        <f>IF('Board Cutting Form'!D388="","",'Board Cutting Form'!D388)</f>
        <v/>
      </c>
      <c r="D262" s="98" t="str">
        <f>IF('Board Cutting Form'!E388="","",'Board Cutting Form'!E388)</f>
        <v/>
      </c>
      <c r="E262" s="98" t="str">
        <f>IF('Board Cutting Form'!F388="","",'Board Cutting Form'!F388)</f>
        <v/>
      </c>
      <c r="F262" s="99" t="str">
        <f>IF(OR('Board Cutting Form'!N388&gt;0,'Board Cutting Form'!M388&gt;0,'Board Cutting Form'!K388&gt;0),"("&amp;'Board Cutting Form'!N$12&amp;"-0"&amp;'Board Cutting Form'!N388&amp;" "&amp;'Board Cutting Form'!M$12&amp;"-0"&amp;'Board Cutting Form'!M388&amp;" "&amp;'Board Cutting Form'!K$12&amp;"-0"&amp;'Board Cutting Form'!K388&amp;")","")</f>
        <v/>
      </c>
      <c r="G262" s="98" t="str">
        <f t="shared" si="13"/>
        <v/>
      </c>
      <c r="H262" s="98" t="str">
        <f>IF('Board Cutting Form'!F388="","",'Board Cutting Form'!C388)</f>
        <v/>
      </c>
      <c r="I262" s="98" t="str">
        <f>IF('Board Cutting Form'!I388&gt;=1,'Board Cutting Form'!G388&amp;"-"&amp;'Board Cutting Form'!H388,"")</f>
        <v/>
      </c>
      <c r="J262" s="100" t="str">
        <f>IF('Board Cutting Form'!I388=2,'Board Cutting Form'!G388&amp;"-"&amp;'Board Cutting Form'!H388,"")</f>
        <v/>
      </c>
      <c r="K262" s="100" t="str">
        <f>IF('Board Cutting Form'!J388&gt;=1,'Board Cutting Form'!G388&amp;"-"&amp;'Board Cutting Form'!H388,"")</f>
        <v/>
      </c>
      <c r="L262" s="100" t="str">
        <f>IF('Board Cutting Form'!J388=2,'Board Cutting Form'!G388&amp;"-"&amp;'Board Cutting Form'!H388,"")</f>
        <v/>
      </c>
      <c r="M262" s="98" t="str">
        <f t="shared" si="14"/>
        <v/>
      </c>
    </row>
    <row r="263" spans="1:20" x14ac:dyDescent="0.25">
      <c r="A263" s="98" t="str">
        <f t="shared" si="12"/>
        <v/>
      </c>
      <c r="B263" s="98" t="str">
        <f>IF('Board Cutting Form'!B389="","",'Board Cutting Form'!B389)</f>
        <v/>
      </c>
      <c r="C263" s="98" t="str">
        <f>IF('Board Cutting Form'!D389="","",'Board Cutting Form'!D389)</f>
        <v/>
      </c>
      <c r="D263" s="98" t="str">
        <f>IF('Board Cutting Form'!E389="","",'Board Cutting Form'!E389)</f>
        <v/>
      </c>
      <c r="E263" s="98" t="str">
        <f>IF('Board Cutting Form'!F389="","",'Board Cutting Form'!F389)</f>
        <v/>
      </c>
      <c r="F263" s="99" t="str">
        <f>IF(OR('Board Cutting Form'!N389&gt;0,'Board Cutting Form'!M389&gt;0,'Board Cutting Form'!K389&gt;0),"("&amp;'Board Cutting Form'!N$12&amp;"-0"&amp;'Board Cutting Form'!N389&amp;" "&amp;'Board Cutting Form'!M$12&amp;"-0"&amp;'Board Cutting Form'!M389&amp;" "&amp;'Board Cutting Form'!K$12&amp;"-0"&amp;'Board Cutting Form'!K389&amp;")","")</f>
        <v/>
      </c>
      <c r="G263" s="98" t="str">
        <f t="shared" si="13"/>
        <v/>
      </c>
      <c r="H263" s="98" t="str">
        <f>IF('Board Cutting Form'!F389="","",'Board Cutting Form'!C389)</f>
        <v/>
      </c>
      <c r="I263" s="98" t="str">
        <f>IF('Board Cutting Form'!I389&gt;=1,'Board Cutting Form'!G389&amp;"-"&amp;'Board Cutting Form'!H389,"")</f>
        <v/>
      </c>
      <c r="J263" s="100" t="str">
        <f>IF('Board Cutting Form'!I389=2,'Board Cutting Form'!G389&amp;"-"&amp;'Board Cutting Form'!H389,"")</f>
        <v/>
      </c>
      <c r="K263" s="100" t="str">
        <f>IF('Board Cutting Form'!J389&gt;=1,'Board Cutting Form'!G389&amp;"-"&amp;'Board Cutting Form'!H389,"")</f>
        <v/>
      </c>
      <c r="L263" s="100" t="str">
        <f>IF('Board Cutting Form'!J389=2,'Board Cutting Form'!G389&amp;"-"&amp;'Board Cutting Form'!H389,"")</f>
        <v/>
      </c>
      <c r="M263" s="98" t="str">
        <f t="shared" si="14"/>
        <v/>
      </c>
    </row>
    <row r="264" spans="1:20" x14ac:dyDescent="0.25">
      <c r="A264" s="98" t="str">
        <f t="shared" si="12"/>
        <v/>
      </c>
      <c r="B264" s="98" t="str">
        <f>IF('Board Cutting Form'!B390="","",'Board Cutting Form'!B390)</f>
        <v/>
      </c>
      <c r="C264" s="98" t="str">
        <f>IF('Board Cutting Form'!D390="","",'Board Cutting Form'!D390)</f>
        <v/>
      </c>
      <c r="D264" s="98" t="str">
        <f>IF('Board Cutting Form'!E390="","",'Board Cutting Form'!E390)</f>
        <v/>
      </c>
      <c r="E264" s="98" t="str">
        <f>IF('Board Cutting Form'!F390="","",'Board Cutting Form'!F390)</f>
        <v/>
      </c>
      <c r="F264" s="99" t="str">
        <f>IF(OR('Board Cutting Form'!N390&gt;0,'Board Cutting Form'!M390&gt;0,'Board Cutting Form'!K390&gt;0),"("&amp;'Board Cutting Form'!N$12&amp;"-0"&amp;'Board Cutting Form'!N390&amp;" "&amp;'Board Cutting Form'!M$12&amp;"-0"&amp;'Board Cutting Form'!M390&amp;" "&amp;'Board Cutting Form'!K$12&amp;"-0"&amp;'Board Cutting Form'!K390&amp;")","")</f>
        <v/>
      </c>
      <c r="G264" s="98" t="str">
        <f t="shared" si="13"/>
        <v/>
      </c>
      <c r="H264" s="98" t="str">
        <f>IF('Board Cutting Form'!F390="","",'Board Cutting Form'!C390)</f>
        <v/>
      </c>
      <c r="I264" s="98" t="str">
        <f>IF('Board Cutting Form'!I390&gt;=1,'Board Cutting Form'!G390&amp;"-"&amp;'Board Cutting Form'!H390,"")</f>
        <v/>
      </c>
      <c r="J264" s="100" t="str">
        <f>IF('Board Cutting Form'!I390=2,'Board Cutting Form'!G390&amp;"-"&amp;'Board Cutting Form'!H390,"")</f>
        <v/>
      </c>
      <c r="K264" s="100" t="str">
        <f>IF('Board Cutting Form'!J390&gt;=1,'Board Cutting Form'!G390&amp;"-"&amp;'Board Cutting Form'!H390,"")</f>
        <v/>
      </c>
      <c r="L264" s="100" t="str">
        <f>IF('Board Cutting Form'!J390=2,'Board Cutting Form'!G390&amp;"-"&amp;'Board Cutting Form'!H390,"")</f>
        <v/>
      </c>
      <c r="M264" s="98" t="str">
        <f t="shared" si="14"/>
        <v/>
      </c>
    </row>
    <row r="265" spans="1:20" x14ac:dyDescent="0.25">
      <c r="A265" s="98" t="str">
        <f t="shared" si="12"/>
        <v/>
      </c>
      <c r="B265" s="98" t="str">
        <f>IF('Board Cutting Form'!B391="","",'Board Cutting Form'!B391)</f>
        <v/>
      </c>
      <c r="C265" s="98" t="str">
        <f>IF('Board Cutting Form'!D391="","",'Board Cutting Form'!D391)</f>
        <v/>
      </c>
      <c r="D265" s="98" t="str">
        <f>IF('Board Cutting Form'!E391="","",'Board Cutting Form'!E391)</f>
        <v/>
      </c>
      <c r="E265" s="98" t="str">
        <f>IF('Board Cutting Form'!F391="","",'Board Cutting Form'!F391)</f>
        <v/>
      </c>
      <c r="F265" s="99" t="str">
        <f>IF(OR('Board Cutting Form'!N391&gt;0,'Board Cutting Form'!M391&gt;0,'Board Cutting Form'!K391&gt;0),"("&amp;'Board Cutting Form'!N$12&amp;"-0"&amp;'Board Cutting Form'!N391&amp;" "&amp;'Board Cutting Form'!M$12&amp;"-0"&amp;'Board Cutting Form'!M391&amp;" "&amp;'Board Cutting Form'!K$12&amp;"-0"&amp;'Board Cutting Form'!K391&amp;")","")</f>
        <v/>
      </c>
      <c r="G265" s="98" t="str">
        <f t="shared" si="13"/>
        <v/>
      </c>
      <c r="H265" s="98" t="str">
        <f>IF('Board Cutting Form'!F391="","",'Board Cutting Form'!C391)</f>
        <v/>
      </c>
      <c r="I265" s="98" t="str">
        <f>IF('Board Cutting Form'!I391&gt;=1,'Board Cutting Form'!G391&amp;"-"&amp;'Board Cutting Form'!H391,"")</f>
        <v/>
      </c>
      <c r="J265" s="100" t="str">
        <f>IF('Board Cutting Form'!I391=2,'Board Cutting Form'!G391&amp;"-"&amp;'Board Cutting Form'!H391,"")</f>
        <v/>
      </c>
      <c r="K265" s="100" t="str">
        <f>IF('Board Cutting Form'!J391&gt;=1,'Board Cutting Form'!G391&amp;"-"&amp;'Board Cutting Form'!H391,"")</f>
        <v/>
      </c>
      <c r="L265" s="100" t="str">
        <f>IF('Board Cutting Form'!J391=2,'Board Cutting Form'!G391&amp;"-"&amp;'Board Cutting Form'!H391,"")</f>
        <v/>
      </c>
      <c r="M265" s="98" t="str">
        <f t="shared" si="14"/>
        <v/>
      </c>
    </row>
    <row r="266" spans="1:20" x14ac:dyDescent="0.25">
      <c r="A266" s="98" t="str">
        <f t="shared" si="12"/>
        <v/>
      </c>
      <c r="B266" s="98" t="str">
        <f>IF('Board Cutting Form'!B392="","",'Board Cutting Form'!B392)</f>
        <v/>
      </c>
      <c r="C266" s="98" t="str">
        <f>IF('Board Cutting Form'!D392="","",'Board Cutting Form'!D392)</f>
        <v/>
      </c>
      <c r="D266" s="98" t="str">
        <f>IF('Board Cutting Form'!E392="","",'Board Cutting Form'!E392)</f>
        <v/>
      </c>
      <c r="E266" s="98" t="str">
        <f>IF('Board Cutting Form'!F392="","",'Board Cutting Form'!F392)</f>
        <v/>
      </c>
      <c r="F266" s="99" t="str">
        <f>IF(OR('Board Cutting Form'!N392&gt;0,'Board Cutting Form'!M392&gt;0,'Board Cutting Form'!K392&gt;0),"("&amp;'Board Cutting Form'!N$12&amp;"-0"&amp;'Board Cutting Form'!N392&amp;" "&amp;'Board Cutting Form'!M$12&amp;"-0"&amp;'Board Cutting Form'!M392&amp;" "&amp;'Board Cutting Form'!K$12&amp;"-0"&amp;'Board Cutting Form'!K392&amp;")","")</f>
        <v/>
      </c>
      <c r="G266" s="98" t="str">
        <f t="shared" si="13"/>
        <v/>
      </c>
      <c r="H266" s="98" t="str">
        <f>IF('Board Cutting Form'!F392="","",'Board Cutting Form'!C392)</f>
        <v/>
      </c>
      <c r="I266" s="98" t="str">
        <f>IF('Board Cutting Form'!I392&gt;=1,'Board Cutting Form'!G392&amp;"-"&amp;'Board Cutting Form'!H392,"")</f>
        <v/>
      </c>
      <c r="J266" s="100" t="str">
        <f>IF('Board Cutting Form'!I392=2,'Board Cutting Form'!G392&amp;"-"&amp;'Board Cutting Form'!H392,"")</f>
        <v/>
      </c>
      <c r="K266" s="100" t="str">
        <f>IF('Board Cutting Form'!J392&gt;=1,'Board Cutting Form'!G392&amp;"-"&amp;'Board Cutting Form'!H392,"")</f>
        <v/>
      </c>
      <c r="L266" s="100" t="str">
        <f>IF('Board Cutting Form'!J392=2,'Board Cutting Form'!G392&amp;"-"&amp;'Board Cutting Form'!H392,"")</f>
        <v/>
      </c>
      <c r="M266" s="98" t="str">
        <f t="shared" si="14"/>
        <v/>
      </c>
    </row>
    <row r="267" spans="1:20" x14ac:dyDescent="0.25">
      <c r="A267" s="98" t="str">
        <f t="shared" si="12"/>
        <v/>
      </c>
      <c r="B267" s="98" t="str">
        <f>IF('Board Cutting Form'!B393="","",'Board Cutting Form'!B393)</f>
        <v/>
      </c>
      <c r="C267" s="98" t="str">
        <f>IF('Board Cutting Form'!D393="","",'Board Cutting Form'!D393)</f>
        <v/>
      </c>
      <c r="D267" s="98" t="str">
        <f>IF('Board Cutting Form'!E393="","",'Board Cutting Form'!E393)</f>
        <v/>
      </c>
      <c r="E267" s="98" t="str">
        <f>IF('Board Cutting Form'!F393="","",'Board Cutting Form'!F393)</f>
        <v/>
      </c>
      <c r="F267" s="99" t="str">
        <f>IF(OR('Board Cutting Form'!N393&gt;0,'Board Cutting Form'!M393&gt;0,'Board Cutting Form'!K393&gt;0),"("&amp;'Board Cutting Form'!N$12&amp;"-0"&amp;'Board Cutting Form'!N393&amp;" "&amp;'Board Cutting Form'!M$12&amp;"-0"&amp;'Board Cutting Form'!M393&amp;" "&amp;'Board Cutting Form'!K$12&amp;"-0"&amp;'Board Cutting Form'!K393&amp;")","")</f>
        <v/>
      </c>
      <c r="G267" s="98" t="str">
        <f t="shared" si="13"/>
        <v/>
      </c>
      <c r="H267" s="98" t="str">
        <f>IF('Board Cutting Form'!F393="","",'Board Cutting Form'!C393)</f>
        <v/>
      </c>
      <c r="I267" s="98" t="str">
        <f>IF('Board Cutting Form'!I393&gt;=1,'Board Cutting Form'!G393&amp;"-"&amp;'Board Cutting Form'!H393,"")</f>
        <v/>
      </c>
      <c r="J267" s="100" t="str">
        <f>IF('Board Cutting Form'!I393=2,'Board Cutting Form'!G393&amp;"-"&amp;'Board Cutting Form'!H393,"")</f>
        <v/>
      </c>
      <c r="K267" s="100" t="str">
        <f>IF('Board Cutting Form'!J393&gt;=1,'Board Cutting Form'!G393&amp;"-"&amp;'Board Cutting Form'!H393,"")</f>
        <v/>
      </c>
      <c r="L267" s="100" t="str">
        <f>IF('Board Cutting Form'!J393=2,'Board Cutting Form'!G393&amp;"-"&amp;'Board Cutting Form'!H393,"")</f>
        <v/>
      </c>
      <c r="M267" s="98" t="str">
        <f t="shared" si="14"/>
        <v/>
      </c>
    </row>
    <row r="268" spans="1:20" x14ac:dyDescent="0.25">
      <c r="A268" s="98" t="str">
        <f t="shared" si="12"/>
        <v/>
      </c>
      <c r="B268" s="98" t="str">
        <f>IF('Board Cutting Form'!B394="","",'Board Cutting Form'!B394)</f>
        <v/>
      </c>
      <c r="C268" s="98" t="str">
        <f>IF('Board Cutting Form'!D394="","",'Board Cutting Form'!D394)</f>
        <v/>
      </c>
      <c r="D268" s="98" t="str">
        <f>IF('Board Cutting Form'!E394="","",'Board Cutting Form'!E394)</f>
        <v/>
      </c>
      <c r="E268" s="98" t="str">
        <f>IF('Board Cutting Form'!F394="","",'Board Cutting Form'!F394)</f>
        <v/>
      </c>
      <c r="F268" s="99" t="str">
        <f>IF(OR('Board Cutting Form'!N394&gt;0,'Board Cutting Form'!M394&gt;0,'Board Cutting Form'!K394&gt;0),"("&amp;'Board Cutting Form'!N$12&amp;"-0"&amp;'Board Cutting Form'!N394&amp;" "&amp;'Board Cutting Form'!M$12&amp;"-0"&amp;'Board Cutting Form'!M394&amp;" "&amp;'Board Cutting Form'!K$12&amp;"-0"&amp;'Board Cutting Form'!K394&amp;")","")</f>
        <v/>
      </c>
      <c r="G268" s="98" t="str">
        <f t="shared" si="13"/>
        <v/>
      </c>
      <c r="H268" s="98" t="str">
        <f>IF('Board Cutting Form'!F394="","",'Board Cutting Form'!C394)</f>
        <v/>
      </c>
      <c r="I268" s="98" t="str">
        <f>IF('Board Cutting Form'!I394&gt;=1,'Board Cutting Form'!G394&amp;"-"&amp;'Board Cutting Form'!H394,"")</f>
        <v/>
      </c>
      <c r="J268" s="100" t="str">
        <f>IF('Board Cutting Form'!I394=2,'Board Cutting Form'!G394&amp;"-"&amp;'Board Cutting Form'!H394,"")</f>
        <v/>
      </c>
      <c r="K268" s="100" t="str">
        <f>IF('Board Cutting Form'!J394&gt;=1,'Board Cutting Form'!G394&amp;"-"&amp;'Board Cutting Form'!H394,"")</f>
        <v/>
      </c>
      <c r="L268" s="100" t="str">
        <f>IF('Board Cutting Form'!J394=2,'Board Cutting Form'!G394&amp;"-"&amp;'Board Cutting Form'!H394,"")</f>
        <v/>
      </c>
      <c r="M268" s="98" t="str">
        <f t="shared" si="14"/>
        <v/>
      </c>
    </row>
    <row r="269" spans="1:20" x14ac:dyDescent="0.25">
      <c r="A269" s="98" t="str">
        <f t="shared" si="12"/>
        <v/>
      </c>
      <c r="B269" s="98" t="str">
        <f>IF('Board Cutting Form'!B395="","",'Board Cutting Form'!B395)</f>
        <v/>
      </c>
      <c r="C269" s="98" t="str">
        <f>IF('Board Cutting Form'!D395="","",'Board Cutting Form'!D395)</f>
        <v/>
      </c>
      <c r="D269" s="98" t="str">
        <f>IF('Board Cutting Form'!E395="","",'Board Cutting Form'!E395)</f>
        <v/>
      </c>
      <c r="E269" s="98" t="str">
        <f>IF('Board Cutting Form'!F395="","",'Board Cutting Form'!F395)</f>
        <v/>
      </c>
      <c r="F269" s="99" t="str">
        <f>IF(OR('Board Cutting Form'!N395&gt;0,'Board Cutting Form'!M395&gt;0,'Board Cutting Form'!K395&gt;0),"("&amp;'Board Cutting Form'!N$12&amp;"-0"&amp;'Board Cutting Form'!N395&amp;" "&amp;'Board Cutting Form'!M$12&amp;"-0"&amp;'Board Cutting Form'!M395&amp;" "&amp;'Board Cutting Form'!K$12&amp;"-0"&amp;'Board Cutting Form'!K395&amp;")","")</f>
        <v/>
      </c>
      <c r="G269" s="98" t="str">
        <f t="shared" si="13"/>
        <v/>
      </c>
      <c r="H269" s="98" t="str">
        <f>IF('Board Cutting Form'!F395="","",'Board Cutting Form'!C395)</f>
        <v/>
      </c>
      <c r="I269" s="98" t="str">
        <f>IF('Board Cutting Form'!I395&gt;=1,'Board Cutting Form'!G395&amp;"-"&amp;'Board Cutting Form'!H395,"")</f>
        <v/>
      </c>
      <c r="J269" s="100" t="str">
        <f>IF('Board Cutting Form'!I395=2,'Board Cutting Form'!G395&amp;"-"&amp;'Board Cutting Form'!H395,"")</f>
        <v/>
      </c>
      <c r="K269" s="100" t="str">
        <f>IF('Board Cutting Form'!J395&gt;=1,'Board Cutting Form'!G395&amp;"-"&amp;'Board Cutting Form'!H395,"")</f>
        <v/>
      </c>
      <c r="L269" s="100" t="str">
        <f>IF('Board Cutting Form'!J395=2,'Board Cutting Form'!G395&amp;"-"&amp;'Board Cutting Form'!H395,"")</f>
        <v/>
      </c>
      <c r="M269" s="98" t="str">
        <f t="shared" si="14"/>
        <v/>
      </c>
    </row>
    <row r="270" spans="1:20" x14ac:dyDescent="0.25">
      <c r="A270" s="98" t="str">
        <f t="shared" si="12"/>
        <v/>
      </c>
      <c r="B270" s="98" t="str">
        <f>IF('Board Cutting Form'!B396="","",'Board Cutting Form'!B396)</f>
        <v/>
      </c>
      <c r="C270" s="98" t="str">
        <f>IF('Board Cutting Form'!D396="","",'Board Cutting Form'!D396)</f>
        <v/>
      </c>
      <c r="D270" s="98" t="str">
        <f>IF('Board Cutting Form'!E396="","",'Board Cutting Form'!E396)</f>
        <v/>
      </c>
      <c r="E270" s="98" t="str">
        <f>IF('Board Cutting Form'!F396="","",'Board Cutting Form'!F396)</f>
        <v/>
      </c>
      <c r="F270" s="99" t="str">
        <f>IF(OR('Board Cutting Form'!N396&gt;0,'Board Cutting Form'!M396&gt;0,'Board Cutting Form'!K396&gt;0),"("&amp;'Board Cutting Form'!N$12&amp;"-0"&amp;'Board Cutting Form'!N396&amp;" "&amp;'Board Cutting Form'!M$12&amp;"-0"&amp;'Board Cutting Form'!M396&amp;" "&amp;'Board Cutting Form'!K$12&amp;"-0"&amp;'Board Cutting Form'!K396&amp;")","")</f>
        <v/>
      </c>
      <c r="G270" s="98" t="str">
        <f t="shared" si="13"/>
        <v/>
      </c>
      <c r="H270" s="98" t="str">
        <f>IF('Board Cutting Form'!F396="","",'Board Cutting Form'!C396)</f>
        <v/>
      </c>
      <c r="I270" s="98" t="str">
        <f>IF('Board Cutting Form'!I396&gt;=1,'Board Cutting Form'!G396&amp;"-"&amp;'Board Cutting Form'!H396,"")</f>
        <v/>
      </c>
      <c r="J270" s="100" t="str">
        <f>IF('Board Cutting Form'!I396=2,'Board Cutting Form'!G396&amp;"-"&amp;'Board Cutting Form'!H396,"")</f>
        <v/>
      </c>
      <c r="K270" s="100" t="str">
        <f>IF('Board Cutting Form'!J396&gt;=1,'Board Cutting Form'!G396&amp;"-"&amp;'Board Cutting Form'!H396,"")</f>
        <v/>
      </c>
      <c r="L270" s="100" t="str">
        <f>IF('Board Cutting Form'!J396=2,'Board Cutting Form'!G396&amp;"-"&amp;'Board Cutting Form'!H396,"")</f>
        <v/>
      </c>
      <c r="M270" s="98" t="str">
        <f t="shared" si="14"/>
        <v/>
      </c>
    </row>
    <row r="271" spans="1:20" x14ac:dyDescent="0.25">
      <c r="A271" s="98" t="str">
        <f t="shared" si="12"/>
        <v/>
      </c>
      <c r="B271" s="98" t="str">
        <f>IF('Board Cutting Form'!B397="","",'Board Cutting Form'!B397)</f>
        <v/>
      </c>
      <c r="C271" s="98" t="str">
        <f>IF('Board Cutting Form'!D397="","",'Board Cutting Form'!D397)</f>
        <v/>
      </c>
      <c r="D271" s="98" t="str">
        <f>IF('Board Cutting Form'!E397="","",'Board Cutting Form'!E397)</f>
        <v/>
      </c>
      <c r="E271" s="98" t="str">
        <f>IF('Board Cutting Form'!F397="","",'Board Cutting Form'!F397)</f>
        <v/>
      </c>
      <c r="F271" s="99" t="str">
        <f>IF(OR('Board Cutting Form'!N397&gt;0,'Board Cutting Form'!M397&gt;0,'Board Cutting Form'!K397&gt;0),"("&amp;'Board Cutting Form'!N$12&amp;"-0"&amp;'Board Cutting Form'!N397&amp;" "&amp;'Board Cutting Form'!M$12&amp;"-0"&amp;'Board Cutting Form'!M397&amp;" "&amp;'Board Cutting Form'!K$12&amp;"-0"&amp;'Board Cutting Form'!K397&amp;")","")</f>
        <v/>
      </c>
      <c r="G271" s="98" t="str">
        <f t="shared" si="13"/>
        <v/>
      </c>
      <c r="H271" s="98" t="str">
        <f>IF('Board Cutting Form'!F397="","",'Board Cutting Form'!C397)</f>
        <v/>
      </c>
      <c r="I271" s="98" t="str">
        <f>IF('Board Cutting Form'!I397&gt;=1,'Board Cutting Form'!G397&amp;"-"&amp;'Board Cutting Form'!H397,"")</f>
        <v/>
      </c>
      <c r="J271" s="100" t="str">
        <f>IF('Board Cutting Form'!I397=2,'Board Cutting Form'!G397&amp;"-"&amp;'Board Cutting Form'!H397,"")</f>
        <v/>
      </c>
      <c r="K271" s="100" t="str">
        <f>IF('Board Cutting Form'!J397&gt;=1,'Board Cutting Form'!G397&amp;"-"&amp;'Board Cutting Form'!H397,"")</f>
        <v/>
      </c>
      <c r="L271" s="100" t="str">
        <f>IF('Board Cutting Form'!J397=2,'Board Cutting Form'!G397&amp;"-"&amp;'Board Cutting Form'!H397,"")</f>
        <v/>
      </c>
      <c r="M271" s="98" t="str">
        <f t="shared" si="14"/>
        <v/>
      </c>
    </row>
    <row r="272" spans="1:20" x14ac:dyDescent="0.25">
      <c r="A272" s="98" t="str">
        <f t="shared" si="12"/>
        <v/>
      </c>
      <c r="B272" s="98" t="str">
        <f>IF('Board Cutting Form'!B398="","",'Board Cutting Form'!B398)</f>
        <v/>
      </c>
      <c r="C272" s="98" t="str">
        <f>IF('Board Cutting Form'!D398="","",'Board Cutting Form'!D398)</f>
        <v/>
      </c>
      <c r="D272" s="98" t="str">
        <f>IF('Board Cutting Form'!E398="","",'Board Cutting Form'!E398)</f>
        <v/>
      </c>
      <c r="E272" s="98" t="str">
        <f>IF('Board Cutting Form'!F398="","",'Board Cutting Form'!F398)</f>
        <v/>
      </c>
      <c r="F272" s="99" t="str">
        <f>IF(OR('Board Cutting Form'!N398&gt;0,'Board Cutting Form'!M398&gt;0,'Board Cutting Form'!K398&gt;0),"("&amp;'Board Cutting Form'!N$12&amp;"-0"&amp;'Board Cutting Form'!N398&amp;" "&amp;'Board Cutting Form'!M$12&amp;"-0"&amp;'Board Cutting Form'!M398&amp;" "&amp;'Board Cutting Form'!K$12&amp;"-0"&amp;'Board Cutting Form'!K398&amp;")","")</f>
        <v/>
      </c>
      <c r="G272" s="98" t="str">
        <f t="shared" si="13"/>
        <v/>
      </c>
      <c r="H272" s="98" t="str">
        <f>IF('Board Cutting Form'!F398="","",'Board Cutting Form'!C398)</f>
        <v/>
      </c>
      <c r="I272" s="98" t="str">
        <f>IF('Board Cutting Form'!I398&gt;=1,'Board Cutting Form'!G398&amp;"-"&amp;'Board Cutting Form'!H398,"")</f>
        <v/>
      </c>
      <c r="J272" s="100" t="str">
        <f>IF('Board Cutting Form'!I398=2,'Board Cutting Form'!G398&amp;"-"&amp;'Board Cutting Form'!H398,"")</f>
        <v/>
      </c>
      <c r="K272" s="100" t="str">
        <f>IF('Board Cutting Form'!J398&gt;=1,'Board Cutting Form'!G398&amp;"-"&amp;'Board Cutting Form'!H398,"")</f>
        <v/>
      </c>
      <c r="L272" s="100" t="str">
        <f>IF('Board Cutting Form'!J398=2,'Board Cutting Form'!G398&amp;"-"&amp;'Board Cutting Form'!H398,"")</f>
        <v/>
      </c>
      <c r="M272" s="98" t="str">
        <f t="shared" si="14"/>
        <v/>
      </c>
    </row>
    <row r="273" spans="1:13" x14ac:dyDescent="0.25">
      <c r="A273" s="98" t="str">
        <f t="shared" si="12"/>
        <v/>
      </c>
      <c r="B273" s="98" t="str">
        <f>IF('Board Cutting Form'!B399="","",'Board Cutting Form'!B399)</f>
        <v/>
      </c>
      <c r="C273" s="98" t="str">
        <f>IF('Board Cutting Form'!D399="","",'Board Cutting Form'!D399)</f>
        <v/>
      </c>
      <c r="D273" s="98" t="str">
        <f>IF('Board Cutting Form'!E399="","",'Board Cutting Form'!E399)</f>
        <v/>
      </c>
      <c r="E273" s="98" t="str">
        <f>IF('Board Cutting Form'!F399="","",'Board Cutting Form'!F399)</f>
        <v/>
      </c>
      <c r="F273" s="99" t="str">
        <f>IF(OR('Board Cutting Form'!N399&gt;0,'Board Cutting Form'!M399&gt;0,'Board Cutting Form'!K399&gt;0),"("&amp;'Board Cutting Form'!N$12&amp;"-0"&amp;'Board Cutting Form'!N399&amp;" "&amp;'Board Cutting Form'!M$12&amp;"-0"&amp;'Board Cutting Form'!M399&amp;" "&amp;'Board Cutting Form'!K$12&amp;"-0"&amp;'Board Cutting Form'!K399&amp;")","")</f>
        <v/>
      </c>
      <c r="G273" s="98" t="str">
        <f t="shared" si="13"/>
        <v/>
      </c>
      <c r="H273" s="98" t="str">
        <f>IF('Board Cutting Form'!F399="","",'Board Cutting Form'!C399)</f>
        <v/>
      </c>
      <c r="I273" s="98" t="str">
        <f>IF('Board Cutting Form'!I399&gt;=1,'Board Cutting Form'!G399&amp;"-"&amp;'Board Cutting Form'!H399,"")</f>
        <v/>
      </c>
      <c r="J273" s="100" t="str">
        <f>IF('Board Cutting Form'!I399=2,'Board Cutting Form'!G399&amp;"-"&amp;'Board Cutting Form'!H399,"")</f>
        <v/>
      </c>
      <c r="K273" s="100" t="str">
        <f>IF('Board Cutting Form'!J399&gt;=1,'Board Cutting Form'!G399&amp;"-"&amp;'Board Cutting Form'!H399,"")</f>
        <v/>
      </c>
      <c r="L273" s="100" t="str">
        <f>IF('Board Cutting Form'!J399=2,'Board Cutting Form'!G399&amp;"-"&amp;'Board Cutting Form'!H399,"")</f>
        <v/>
      </c>
      <c r="M273" s="98" t="str">
        <f t="shared" si="14"/>
        <v/>
      </c>
    </row>
    <row r="274" spans="1:13" x14ac:dyDescent="0.25">
      <c r="A274" s="98" t="str">
        <f t="shared" si="12"/>
        <v/>
      </c>
      <c r="B274" s="98" t="str">
        <f>IF('Board Cutting Form'!B400="","",'Board Cutting Form'!B400)</f>
        <v/>
      </c>
      <c r="C274" s="98" t="str">
        <f>IF('Board Cutting Form'!D400="","",'Board Cutting Form'!D400)</f>
        <v/>
      </c>
      <c r="D274" s="98" t="str">
        <f>IF('Board Cutting Form'!E400="","",'Board Cutting Form'!E400)</f>
        <v/>
      </c>
      <c r="E274" s="98" t="str">
        <f>IF('Board Cutting Form'!F400="","",'Board Cutting Form'!F400)</f>
        <v/>
      </c>
      <c r="F274" s="99" t="str">
        <f>IF(OR('Board Cutting Form'!N400&gt;0,'Board Cutting Form'!M400&gt;0,'Board Cutting Form'!K400&gt;0),"("&amp;'Board Cutting Form'!N$12&amp;"-0"&amp;'Board Cutting Form'!N400&amp;" "&amp;'Board Cutting Form'!M$12&amp;"-0"&amp;'Board Cutting Form'!M400&amp;" "&amp;'Board Cutting Form'!K$12&amp;"-0"&amp;'Board Cutting Form'!K400&amp;")","")</f>
        <v/>
      </c>
      <c r="G274" s="98" t="str">
        <f t="shared" si="13"/>
        <v/>
      </c>
      <c r="H274" s="98" t="str">
        <f>IF('Board Cutting Form'!F400="","",'Board Cutting Form'!C400)</f>
        <v/>
      </c>
      <c r="I274" s="98" t="str">
        <f>IF('Board Cutting Form'!I400&gt;=1,'Board Cutting Form'!G400&amp;"-"&amp;'Board Cutting Form'!H400,"")</f>
        <v/>
      </c>
      <c r="J274" s="100" t="str">
        <f>IF('Board Cutting Form'!I400=2,'Board Cutting Form'!G400&amp;"-"&amp;'Board Cutting Form'!H400,"")</f>
        <v/>
      </c>
      <c r="K274" s="100" t="str">
        <f>IF('Board Cutting Form'!J400&gt;=1,'Board Cutting Form'!G400&amp;"-"&amp;'Board Cutting Form'!H400,"")</f>
        <v/>
      </c>
      <c r="L274" s="100" t="str">
        <f>IF('Board Cutting Form'!J400=2,'Board Cutting Form'!G400&amp;"-"&amp;'Board Cutting Form'!H400,"")</f>
        <v/>
      </c>
      <c r="M274" s="98" t="str">
        <f t="shared" si="14"/>
        <v/>
      </c>
    </row>
    <row r="275" spans="1:13" x14ac:dyDescent="0.25">
      <c r="A275" s="98" t="str">
        <f t="shared" si="12"/>
        <v/>
      </c>
      <c r="B275" s="98" t="str">
        <f>IF('Board Cutting Form'!B401="","",'Board Cutting Form'!B401)</f>
        <v/>
      </c>
      <c r="C275" s="98" t="str">
        <f>IF('Board Cutting Form'!D401="","",'Board Cutting Form'!D401)</f>
        <v/>
      </c>
      <c r="D275" s="98" t="str">
        <f>IF('Board Cutting Form'!E401="","",'Board Cutting Form'!E401)</f>
        <v/>
      </c>
      <c r="E275" s="98" t="str">
        <f>IF('Board Cutting Form'!F401="","",'Board Cutting Form'!F401)</f>
        <v/>
      </c>
      <c r="F275" s="99" t="str">
        <f>IF(OR('Board Cutting Form'!N401&gt;0,'Board Cutting Form'!M401&gt;0,'Board Cutting Form'!K401&gt;0),"("&amp;'Board Cutting Form'!N$12&amp;"-0"&amp;'Board Cutting Form'!N401&amp;" "&amp;'Board Cutting Form'!M$12&amp;"-0"&amp;'Board Cutting Form'!M401&amp;" "&amp;'Board Cutting Form'!K$12&amp;"-0"&amp;'Board Cutting Form'!K401&amp;")","")</f>
        <v/>
      </c>
      <c r="G275" s="98" t="str">
        <f t="shared" si="13"/>
        <v/>
      </c>
      <c r="H275" s="98" t="str">
        <f>IF('Board Cutting Form'!F401="","",'Board Cutting Form'!C401)</f>
        <v/>
      </c>
      <c r="I275" s="98" t="str">
        <f>IF('Board Cutting Form'!I401&gt;=1,'Board Cutting Form'!G401&amp;"-"&amp;'Board Cutting Form'!H401,"")</f>
        <v/>
      </c>
      <c r="J275" s="100" t="str">
        <f>IF('Board Cutting Form'!I401=2,'Board Cutting Form'!G401&amp;"-"&amp;'Board Cutting Form'!H401,"")</f>
        <v/>
      </c>
      <c r="K275" s="100" t="str">
        <f>IF('Board Cutting Form'!J401&gt;=1,'Board Cutting Form'!G401&amp;"-"&amp;'Board Cutting Form'!H401,"")</f>
        <v/>
      </c>
      <c r="L275" s="100" t="str">
        <f>IF('Board Cutting Form'!J401=2,'Board Cutting Form'!G401&amp;"-"&amp;'Board Cutting Form'!H401,"")</f>
        <v/>
      </c>
      <c r="M275" s="98" t="str">
        <f t="shared" si="14"/>
        <v/>
      </c>
    </row>
    <row r="276" spans="1:13" x14ac:dyDescent="0.25">
      <c r="A276" s="98" t="str">
        <f t="shared" si="12"/>
        <v/>
      </c>
      <c r="B276" s="98" t="str">
        <f>IF('Board Cutting Form'!B402="","",'Board Cutting Form'!B402)</f>
        <v/>
      </c>
      <c r="C276" s="98" t="str">
        <f>IF('Board Cutting Form'!D402="","",'Board Cutting Form'!D402)</f>
        <v/>
      </c>
      <c r="D276" s="98" t="str">
        <f>IF('Board Cutting Form'!E402="","",'Board Cutting Form'!E402)</f>
        <v/>
      </c>
      <c r="E276" s="98" t="str">
        <f>IF('Board Cutting Form'!F402="","",'Board Cutting Form'!F402)</f>
        <v/>
      </c>
      <c r="F276" s="99" t="str">
        <f>IF(OR('Board Cutting Form'!N402&gt;0,'Board Cutting Form'!M402&gt;0,'Board Cutting Form'!K402&gt;0),"("&amp;'Board Cutting Form'!N$12&amp;"-0"&amp;'Board Cutting Form'!N402&amp;" "&amp;'Board Cutting Form'!M$12&amp;"-0"&amp;'Board Cutting Form'!M402&amp;" "&amp;'Board Cutting Form'!K$12&amp;"-0"&amp;'Board Cutting Form'!K402&amp;")","")</f>
        <v/>
      </c>
      <c r="G276" s="98" t="str">
        <f t="shared" si="13"/>
        <v/>
      </c>
      <c r="H276" s="98" t="str">
        <f>IF('Board Cutting Form'!F402="","",'Board Cutting Form'!C402)</f>
        <v/>
      </c>
      <c r="I276" s="98" t="str">
        <f>IF('Board Cutting Form'!I402&gt;=1,'Board Cutting Form'!G402&amp;"-"&amp;'Board Cutting Form'!H402,"")</f>
        <v/>
      </c>
      <c r="J276" s="100" t="str">
        <f>IF('Board Cutting Form'!I402=2,'Board Cutting Form'!G402&amp;"-"&amp;'Board Cutting Form'!H402,"")</f>
        <v/>
      </c>
      <c r="K276" s="100" t="str">
        <f>IF('Board Cutting Form'!J402&gt;=1,'Board Cutting Form'!G402&amp;"-"&amp;'Board Cutting Form'!H402,"")</f>
        <v/>
      </c>
      <c r="L276" s="100" t="str">
        <f>IF('Board Cutting Form'!J402=2,'Board Cutting Form'!G402&amp;"-"&amp;'Board Cutting Form'!H402,"")</f>
        <v/>
      </c>
      <c r="M276" s="98" t="str">
        <f t="shared" si="14"/>
        <v/>
      </c>
    </row>
    <row r="277" spans="1:13" x14ac:dyDescent="0.25">
      <c r="A277" s="98" t="str">
        <f t="shared" si="12"/>
        <v/>
      </c>
      <c r="B277" s="98" t="str">
        <f>IF('Board Cutting Form'!B403="","",'Board Cutting Form'!B403)</f>
        <v/>
      </c>
      <c r="C277" s="98" t="str">
        <f>IF('Board Cutting Form'!D403="","",'Board Cutting Form'!D403)</f>
        <v/>
      </c>
      <c r="D277" s="98" t="str">
        <f>IF('Board Cutting Form'!E403="","",'Board Cutting Form'!E403)</f>
        <v/>
      </c>
      <c r="E277" s="98" t="str">
        <f>IF('Board Cutting Form'!F403="","",'Board Cutting Form'!F403)</f>
        <v/>
      </c>
      <c r="F277" s="99" t="str">
        <f>IF(OR('Board Cutting Form'!N403&gt;0,'Board Cutting Form'!M403&gt;0,'Board Cutting Form'!K403&gt;0),"("&amp;'Board Cutting Form'!N$12&amp;"-0"&amp;'Board Cutting Form'!N403&amp;" "&amp;'Board Cutting Form'!M$12&amp;"-0"&amp;'Board Cutting Form'!M403&amp;" "&amp;'Board Cutting Form'!K$12&amp;"-0"&amp;'Board Cutting Form'!K403&amp;")","")</f>
        <v/>
      </c>
      <c r="G277" s="98" t="str">
        <f t="shared" si="13"/>
        <v/>
      </c>
      <c r="H277" s="98" t="str">
        <f>IF('Board Cutting Form'!F403="","",'Board Cutting Form'!C403)</f>
        <v/>
      </c>
      <c r="I277" s="98" t="str">
        <f>IF('Board Cutting Form'!I403&gt;=1,'Board Cutting Form'!G403&amp;"-"&amp;'Board Cutting Form'!H403,"")</f>
        <v/>
      </c>
      <c r="J277" s="100" t="str">
        <f>IF('Board Cutting Form'!I403=2,'Board Cutting Form'!G403&amp;"-"&amp;'Board Cutting Form'!H403,"")</f>
        <v/>
      </c>
      <c r="K277" s="100" t="str">
        <f>IF('Board Cutting Form'!J403&gt;=1,'Board Cutting Form'!G403&amp;"-"&amp;'Board Cutting Form'!H403,"")</f>
        <v/>
      </c>
      <c r="L277" s="100" t="str">
        <f>IF('Board Cutting Form'!J403=2,'Board Cutting Form'!G403&amp;"-"&amp;'Board Cutting Form'!H403,"")</f>
        <v/>
      </c>
      <c r="M277" s="98" t="str">
        <f t="shared" si="14"/>
        <v/>
      </c>
    </row>
    <row r="278" spans="1:13" x14ac:dyDescent="0.25">
      <c r="A278" s="98" t="str">
        <f t="shared" si="12"/>
        <v/>
      </c>
      <c r="B278" s="98" t="str">
        <f>IF('Board Cutting Form'!B404="","",'Board Cutting Form'!B404)</f>
        <v/>
      </c>
      <c r="C278" s="98" t="str">
        <f>IF('Board Cutting Form'!D404="","",'Board Cutting Form'!D404)</f>
        <v/>
      </c>
      <c r="D278" s="98" t="str">
        <f>IF('Board Cutting Form'!E404="","",'Board Cutting Form'!E404)</f>
        <v/>
      </c>
      <c r="E278" s="98" t="str">
        <f>IF('Board Cutting Form'!F404="","",'Board Cutting Form'!F404)</f>
        <v/>
      </c>
      <c r="F278" s="99" t="str">
        <f>IF(OR('Board Cutting Form'!N404&gt;0,'Board Cutting Form'!M404&gt;0,'Board Cutting Form'!K404&gt;0),"("&amp;'Board Cutting Form'!N$12&amp;"-0"&amp;'Board Cutting Form'!N404&amp;" "&amp;'Board Cutting Form'!M$12&amp;"-0"&amp;'Board Cutting Form'!M404&amp;" "&amp;'Board Cutting Form'!K$12&amp;"-0"&amp;'Board Cutting Form'!K404&amp;")","")</f>
        <v/>
      </c>
      <c r="G278" s="98" t="str">
        <f t="shared" si="13"/>
        <v/>
      </c>
      <c r="H278" s="98" t="str">
        <f>IF('Board Cutting Form'!F404="","",'Board Cutting Form'!C404)</f>
        <v/>
      </c>
      <c r="I278" s="98" t="str">
        <f>IF('Board Cutting Form'!I404&gt;=1,'Board Cutting Form'!G404&amp;"-"&amp;'Board Cutting Form'!H404,"")</f>
        <v/>
      </c>
      <c r="J278" s="100" t="str">
        <f>IF('Board Cutting Form'!I404=2,'Board Cutting Form'!G404&amp;"-"&amp;'Board Cutting Form'!H404,"")</f>
        <v/>
      </c>
      <c r="K278" s="100" t="str">
        <f>IF('Board Cutting Form'!J404&gt;=1,'Board Cutting Form'!G404&amp;"-"&amp;'Board Cutting Form'!H404,"")</f>
        <v/>
      </c>
      <c r="L278" s="100" t="str">
        <f>IF('Board Cutting Form'!J404=2,'Board Cutting Form'!G404&amp;"-"&amp;'Board Cutting Form'!H404,"")</f>
        <v/>
      </c>
      <c r="M278" s="98" t="str">
        <f t="shared" si="14"/>
        <v/>
      </c>
    </row>
    <row r="279" spans="1:13" x14ac:dyDescent="0.25">
      <c r="A279" s="98" t="str">
        <f t="shared" si="12"/>
        <v/>
      </c>
      <c r="B279" s="98" t="str">
        <f>IF('Board Cutting Form'!B405="","",'Board Cutting Form'!B405)</f>
        <v/>
      </c>
      <c r="C279" s="98" t="str">
        <f>IF('Board Cutting Form'!D405="","",'Board Cutting Form'!D405)</f>
        <v/>
      </c>
      <c r="D279" s="98" t="str">
        <f>IF('Board Cutting Form'!E405="","",'Board Cutting Form'!E405)</f>
        <v/>
      </c>
      <c r="E279" s="98" t="str">
        <f>IF('Board Cutting Form'!F405="","",'Board Cutting Form'!F405)</f>
        <v/>
      </c>
      <c r="F279" s="99" t="str">
        <f>IF(OR('Board Cutting Form'!N405&gt;0,'Board Cutting Form'!M405&gt;0,'Board Cutting Form'!K405&gt;0),"("&amp;'Board Cutting Form'!N$12&amp;"-0"&amp;'Board Cutting Form'!N405&amp;" "&amp;'Board Cutting Form'!M$12&amp;"-0"&amp;'Board Cutting Form'!M405&amp;" "&amp;'Board Cutting Form'!K$12&amp;"-0"&amp;'Board Cutting Form'!K405&amp;")","")</f>
        <v/>
      </c>
      <c r="G279" s="98" t="str">
        <f t="shared" si="13"/>
        <v/>
      </c>
      <c r="H279" s="98" t="str">
        <f>IF('Board Cutting Form'!F405="","",'Board Cutting Form'!C405)</f>
        <v/>
      </c>
      <c r="I279" s="98" t="str">
        <f>IF('Board Cutting Form'!I405&gt;=1,'Board Cutting Form'!G405&amp;"-"&amp;'Board Cutting Form'!H405,"")</f>
        <v/>
      </c>
      <c r="J279" s="100" t="str">
        <f>IF('Board Cutting Form'!I405=2,'Board Cutting Form'!G405&amp;"-"&amp;'Board Cutting Form'!H405,"")</f>
        <v/>
      </c>
      <c r="K279" s="100" t="str">
        <f>IF('Board Cutting Form'!J405&gt;=1,'Board Cutting Form'!G405&amp;"-"&amp;'Board Cutting Form'!H405,"")</f>
        <v/>
      </c>
      <c r="L279" s="100" t="str">
        <f>IF('Board Cutting Form'!J405=2,'Board Cutting Form'!G405&amp;"-"&amp;'Board Cutting Form'!H405,"")</f>
        <v/>
      </c>
      <c r="M279" s="98" t="str">
        <f t="shared" si="14"/>
        <v/>
      </c>
    </row>
    <row r="280" spans="1:13" x14ac:dyDescent="0.25">
      <c r="A280" s="98" t="str">
        <f t="shared" si="12"/>
        <v/>
      </c>
      <c r="B280" s="98" t="str">
        <f>IF('Board Cutting Form'!B406="","",'Board Cutting Form'!B406)</f>
        <v/>
      </c>
      <c r="C280" s="98" t="str">
        <f>IF('Board Cutting Form'!D406="","",'Board Cutting Form'!D406)</f>
        <v/>
      </c>
      <c r="D280" s="98" t="str">
        <f>IF('Board Cutting Form'!E406="","",'Board Cutting Form'!E406)</f>
        <v/>
      </c>
      <c r="E280" s="98" t="str">
        <f>IF('Board Cutting Form'!F406="","",'Board Cutting Form'!F406)</f>
        <v/>
      </c>
      <c r="F280" s="99" t="str">
        <f>IF(OR('Board Cutting Form'!N406&gt;0,'Board Cutting Form'!M406&gt;0,'Board Cutting Form'!K406&gt;0),"("&amp;'Board Cutting Form'!N$12&amp;"-0"&amp;'Board Cutting Form'!N406&amp;" "&amp;'Board Cutting Form'!M$12&amp;"-0"&amp;'Board Cutting Form'!M406&amp;" "&amp;'Board Cutting Form'!K$12&amp;"-0"&amp;'Board Cutting Form'!K406&amp;")","")</f>
        <v/>
      </c>
      <c r="G280" s="98" t="str">
        <f t="shared" si="13"/>
        <v/>
      </c>
      <c r="H280" s="98" t="str">
        <f>IF('Board Cutting Form'!F406="","",'Board Cutting Form'!C406)</f>
        <v/>
      </c>
      <c r="I280" s="98" t="str">
        <f>IF('Board Cutting Form'!I406&gt;=1,'Board Cutting Form'!G406&amp;"-"&amp;'Board Cutting Form'!H406,"")</f>
        <v/>
      </c>
      <c r="J280" s="100" t="str">
        <f>IF('Board Cutting Form'!I406=2,'Board Cutting Form'!G406&amp;"-"&amp;'Board Cutting Form'!H406,"")</f>
        <v/>
      </c>
      <c r="K280" s="100" t="str">
        <f>IF('Board Cutting Form'!J406&gt;=1,'Board Cutting Form'!G406&amp;"-"&amp;'Board Cutting Form'!H406,"")</f>
        <v/>
      </c>
      <c r="L280" s="100" t="str">
        <f>IF('Board Cutting Form'!J406=2,'Board Cutting Form'!G406&amp;"-"&amp;'Board Cutting Form'!H406,"")</f>
        <v/>
      </c>
      <c r="M280" s="98" t="str">
        <f t="shared" si="14"/>
        <v/>
      </c>
    </row>
    <row r="281" spans="1:13" x14ac:dyDescent="0.25">
      <c r="A281" s="98" t="str">
        <f t="shared" si="12"/>
        <v/>
      </c>
      <c r="B281" s="98" t="str">
        <f>IF('Board Cutting Form'!B407="","",'Board Cutting Form'!B407)</f>
        <v/>
      </c>
      <c r="C281" s="98" t="str">
        <f>IF('Board Cutting Form'!D407="","",'Board Cutting Form'!D407)</f>
        <v/>
      </c>
      <c r="D281" s="98" t="str">
        <f>IF('Board Cutting Form'!E407="","",'Board Cutting Form'!E407)</f>
        <v/>
      </c>
      <c r="E281" s="98" t="str">
        <f>IF('Board Cutting Form'!F407="","",'Board Cutting Form'!F407)</f>
        <v/>
      </c>
      <c r="F281" s="99" t="str">
        <f>IF(OR('Board Cutting Form'!N407&gt;0,'Board Cutting Form'!M407&gt;0,'Board Cutting Form'!K407&gt;0),"("&amp;'Board Cutting Form'!N$12&amp;"-0"&amp;'Board Cutting Form'!N407&amp;" "&amp;'Board Cutting Form'!M$12&amp;"-0"&amp;'Board Cutting Form'!M407&amp;" "&amp;'Board Cutting Form'!K$12&amp;"-0"&amp;'Board Cutting Form'!K407&amp;")","")</f>
        <v/>
      </c>
      <c r="G281" s="98" t="str">
        <f t="shared" si="13"/>
        <v/>
      </c>
      <c r="H281" s="98" t="str">
        <f>IF('Board Cutting Form'!F407="","",'Board Cutting Form'!C407)</f>
        <v/>
      </c>
      <c r="I281" s="98" t="str">
        <f>IF('Board Cutting Form'!I407&gt;=1,'Board Cutting Form'!G407&amp;"-"&amp;'Board Cutting Form'!H407,"")</f>
        <v/>
      </c>
      <c r="J281" s="100" t="str">
        <f>IF('Board Cutting Form'!I407=2,'Board Cutting Form'!G407&amp;"-"&amp;'Board Cutting Form'!H407,"")</f>
        <v/>
      </c>
      <c r="K281" s="100" t="str">
        <f>IF('Board Cutting Form'!J407&gt;=1,'Board Cutting Form'!G407&amp;"-"&amp;'Board Cutting Form'!H407,"")</f>
        <v/>
      </c>
      <c r="L281" s="100" t="str">
        <f>IF('Board Cutting Form'!J407=2,'Board Cutting Form'!G407&amp;"-"&amp;'Board Cutting Form'!H407,"")</f>
        <v/>
      </c>
      <c r="M281" s="98" t="str">
        <f t="shared" si="14"/>
        <v/>
      </c>
    </row>
    <row r="282" spans="1:13" x14ac:dyDescent="0.25">
      <c r="A282" s="98" t="str">
        <f t="shared" si="12"/>
        <v/>
      </c>
      <c r="B282" s="98" t="str">
        <f>IF('Board Cutting Form'!B408="","",'Board Cutting Form'!B408)</f>
        <v/>
      </c>
      <c r="C282" s="98" t="str">
        <f>IF('Board Cutting Form'!D408="","",'Board Cutting Form'!D408)</f>
        <v/>
      </c>
      <c r="D282" s="98" t="str">
        <f>IF('Board Cutting Form'!E408="","",'Board Cutting Form'!E408)</f>
        <v/>
      </c>
      <c r="E282" s="98" t="str">
        <f>IF('Board Cutting Form'!F408="","",'Board Cutting Form'!F408)</f>
        <v/>
      </c>
      <c r="F282" s="99" t="str">
        <f>IF(OR('Board Cutting Form'!N408&gt;0,'Board Cutting Form'!M408&gt;0,'Board Cutting Form'!K408&gt;0),"("&amp;'Board Cutting Form'!N$12&amp;"-0"&amp;'Board Cutting Form'!N408&amp;" "&amp;'Board Cutting Form'!M$12&amp;"-0"&amp;'Board Cutting Form'!M408&amp;" "&amp;'Board Cutting Form'!K$12&amp;"-0"&amp;'Board Cutting Form'!K408&amp;")","")</f>
        <v/>
      </c>
      <c r="G282" s="98" t="str">
        <f t="shared" si="13"/>
        <v/>
      </c>
      <c r="H282" s="98" t="str">
        <f>IF('Board Cutting Form'!F408="","",'Board Cutting Form'!C408)</f>
        <v/>
      </c>
      <c r="I282" s="98" t="str">
        <f>IF('Board Cutting Form'!I408&gt;=1,'Board Cutting Form'!G408&amp;"-"&amp;'Board Cutting Form'!H408,"")</f>
        <v/>
      </c>
      <c r="J282" s="100" t="str">
        <f>IF('Board Cutting Form'!I408=2,'Board Cutting Form'!G408&amp;"-"&amp;'Board Cutting Form'!H408,"")</f>
        <v/>
      </c>
      <c r="K282" s="100" t="str">
        <f>IF('Board Cutting Form'!J408&gt;=1,'Board Cutting Form'!G408&amp;"-"&amp;'Board Cutting Form'!H408,"")</f>
        <v/>
      </c>
      <c r="L282" s="100" t="str">
        <f>IF('Board Cutting Form'!J408=2,'Board Cutting Form'!G408&amp;"-"&amp;'Board Cutting Form'!H408,"")</f>
        <v/>
      </c>
      <c r="M282" s="98" t="str">
        <f t="shared" si="14"/>
        <v/>
      </c>
    </row>
    <row r="283" spans="1:13" x14ac:dyDescent="0.25">
      <c r="A283" s="98" t="str">
        <f t="shared" si="12"/>
        <v/>
      </c>
      <c r="B283" s="98" t="str">
        <f>IF('Board Cutting Form'!B409="","",'Board Cutting Form'!B409)</f>
        <v/>
      </c>
      <c r="C283" s="98" t="str">
        <f>IF('Board Cutting Form'!D409="","",'Board Cutting Form'!D409)</f>
        <v/>
      </c>
      <c r="D283" s="98" t="str">
        <f>IF('Board Cutting Form'!E409="","",'Board Cutting Form'!E409)</f>
        <v/>
      </c>
      <c r="E283" s="98" t="str">
        <f>IF('Board Cutting Form'!F409="","",'Board Cutting Form'!F409)</f>
        <v/>
      </c>
      <c r="F283" s="99" t="str">
        <f>IF(OR('Board Cutting Form'!N409&gt;0,'Board Cutting Form'!M409&gt;0,'Board Cutting Form'!K409&gt;0),"("&amp;'Board Cutting Form'!N$12&amp;"-0"&amp;'Board Cutting Form'!N409&amp;" "&amp;'Board Cutting Form'!M$12&amp;"-0"&amp;'Board Cutting Form'!M409&amp;" "&amp;'Board Cutting Form'!K$12&amp;"-0"&amp;'Board Cutting Form'!K409&amp;")","")</f>
        <v/>
      </c>
      <c r="G283" s="98" t="str">
        <f t="shared" si="13"/>
        <v/>
      </c>
      <c r="H283" s="98" t="str">
        <f>IF('Board Cutting Form'!F409="","",'Board Cutting Form'!C409)</f>
        <v/>
      </c>
      <c r="I283" s="98" t="str">
        <f>IF('Board Cutting Form'!I409&gt;=1,'Board Cutting Form'!G409&amp;"-"&amp;'Board Cutting Form'!H409,"")</f>
        <v/>
      </c>
      <c r="J283" s="100" t="str">
        <f>IF('Board Cutting Form'!I409=2,'Board Cutting Form'!G409&amp;"-"&amp;'Board Cutting Form'!H409,"")</f>
        <v/>
      </c>
      <c r="K283" s="100" t="str">
        <f>IF('Board Cutting Form'!J409&gt;=1,'Board Cutting Form'!G409&amp;"-"&amp;'Board Cutting Form'!H409,"")</f>
        <v/>
      </c>
      <c r="L283" s="100" t="str">
        <f>IF('Board Cutting Form'!J409=2,'Board Cutting Form'!G409&amp;"-"&amp;'Board Cutting Form'!H409,"")</f>
        <v/>
      </c>
      <c r="M283" s="98" t="str">
        <f t="shared" si="14"/>
        <v/>
      </c>
    </row>
    <row r="284" spans="1:13" x14ac:dyDescent="0.25">
      <c r="A284" s="98" t="str">
        <f t="shared" si="12"/>
        <v/>
      </c>
      <c r="B284" s="98" t="str">
        <f>IF('Board Cutting Form'!B410="","",'Board Cutting Form'!B410)</f>
        <v/>
      </c>
      <c r="C284" s="98" t="str">
        <f>IF('Board Cutting Form'!D410="","",'Board Cutting Form'!D410)</f>
        <v/>
      </c>
      <c r="D284" s="98" t="str">
        <f>IF('Board Cutting Form'!E410="","",'Board Cutting Form'!E410)</f>
        <v/>
      </c>
      <c r="E284" s="98" t="str">
        <f>IF('Board Cutting Form'!F410="","",'Board Cutting Form'!F410)</f>
        <v/>
      </c>
      <c r="F284" s="99" t="str">
        <f>IF(OR('Board Cutting Form'!N410&gt;0,'Board Cutting Form'!M410&gt;0,'Board Cutting Form'!K410&gt;0),"("&amp;'Board Cutting Form'!N$12&amp;"-0"&amp;'Board Cutting Form'!N410&amp;" "&amp;'Board Cutting Form'!M$12&amp;"-0"&amp;'Board Cutting Form'!M410&amp;" "&amp;'Board Cutting Form'!K$12&amp;"-0"&amp;'Board Cutting Form'!K410&amp;")","")</f>
        <v/>
      </c>
      <c r="G284" s="98" t="str">
        <f t="shared" si="13"/>
        <v/>
      </c>
      <c r="H284" s="98" t="str">
        <f>IF('Board Cutting Form'!F410="","",'Board Cutting Form'!C410)</f>
        <v/>
      </c>
      <c r="I284" s="98" t="str">
        <f>IF('Board Cutting Form'!I410&gt;=1,'Board Cutting Form'!G410&amp;"-"&amp;'Board Cutting Form'!H410,"")</f>
        <v/>
      </c>
      <c r="J284" s="100" t="str">
        <f>IF('Board Cutting Form'!I410=2,'Board Cutting Form'!G410&amp;"-"&amp;'Board Cutting Form'!H410,"")</f>
        <v/>
      </c>
      <c r="K284" s="100" t="str">
        <f>IF('Board Cutting Form'!J410&gt;=1,'Board Cutting Form'!G410&amp;"-"&amp;'Board Cutting Form'!H410,"")</f>
        <v/>
      </c>
      <c r="L284" s="100" t="str">
        <f>IF('Board Cutting Form'!J410=2,'Board Cutting Form'!G410&amp;"-"&amp;'Board Cutting Form'!H410,"")</f>
        <v/>
      </c>
      <c r="M284" s="98" t="str">
        <f t="shared" si="14"/>
        <v/>
      </c>
    </row>
    <row r="285" spans="1:13" x14ac:dyDescent="0.25">
      <c r="A285" s="98" t="str">
        <f t="shared" si="12"/>
        <v/>
      </c>
      <c r="B285" s="98" t="str">
        <f>IF('Board Cutting Form'!B411="","",'Board Cutting Form'!B411)</f>
        <v/>
      </c>
      <c r="C285" s="98" t="str">
        <f>IF('Board Cutting Form'!D411="","",'Board Cutting Form'!D411)</f>
        <v/>
      </c>
      <c r="D285" s="98" t="str">
        <f>IF('Board Cutting Form'!E411="","",'Board Cutting Form'!E411)</f>
        <v/>
      </c>
      <c r="E285" s="98" t="str">
        <f>IF('Board Cutting Form'!F411="","",'Board Cutting Form'!F411)</f>
        <v/>
      </c>
      <c r="F285" s="99" t="str">
        <f>IF(OR('Board Cutting Form'!N411&gt;0,'Board Cutting Form'!M411&gt;0,'Board Cutting Form'!K411&gt;0),"("&amp;'Board Cutting Form'!N$12&amp;"-0"&amp;'Board Cutting Form'!N411&amp;" "&amp;'Board Cutting Form'!M$12&amp;"-0"&amp;'Board Cutting Form'!M411&amp;" "&amp;'Board Cutting Form'!K$12&amp;"-0"&amp;'Board Cutting Form'!K411&amp;")","")</f>
        <v/>
      </c>
      <c r="G285" s="98" t="str">
        <f t="shared" si="13"/>
        <v/>
      </c>
      <c r="H285" s="98" t="str">
        <f>IF('Board Cutting Form'!F411="","",'Board Cutting Form'!C411)</f>
        <v/>
      </c>
      <c r="I285" s="98" t="str">
        <f>IF('Board Cutting Form'!I411&gt;=1,'Board Cutting Form'!G411&amp;"-"&amp;'Board Cutting Form'!H411,"")</f>
        <v/>
      </c>
      <c r="J285" s="100" t="str">
        <f>IF('Board Cutting Form'!I411=2,'Board Cutting Form'!G411&amp;"-"&amp;'Board Cutting Form'!H411,"")</f>
        <v/>
      </c>
      <c r="K285" s="100" t="str">
        <f>IF('Board Cutting Form'!J411&gt;=1,'Board Cutting Form'!G411&amp;"-"&amp;'Board Cutting Form'!H411,"")</f>
        <v/>
      </c>
      <c r="L285" s="100" t="str">
        <f>IF('Board Cutting Form'!J411=2,'Board Cutting Form'!G411&amp;"-"&amp;'Board Cutting Form'!H411,"")</f>
        <v/>
      </c>
      <c r="M285" s="98" t="str">
        <f t="shared" si="14"/>
        <v/>
      </c>
    </row>
    <row r="286" spans="1:13" x14ac:dyDescent="0.25">
      <c r="A286" s="98" t="str">
        <f t="shared" si="12"/>
        <v/>
      </c>
      <c r="B286" s="98" t="str">
        <f>IF('Board Cutting Form'!B412="","",'Board Cutting Form'!B412)</f>
        <v/>
      </c>
      <c r="C286" s="98" t="str">
        <f>IF('Board Cutting Form'!D412="","",'Board Cutting Form'!D412)</f>
        <v/>
      </c>
      <c r="D286" s="98" t="str">
        <f>IF('Board Cutting Form'!E412="","",'Board Cutting Form'!E412)</f>
        <v/>
      </c>
      <c r="E286" s="98" t="str">
        <f>IF('Board Cutting Form'!F412="","",'Board Cutting Form'!F412)</f>
        <v/>
      </c>
      <c r="F286" s="99" t="str">
        <f>IF(OR('Board Cutting Form'!N412&gt;0,'Board Cutting Form'!M412&gt;0,'Board Cutting Form'!K412&gt;0),"("&amp;'Board Cutting Form'!N$12&amp;"-0"&amp;'Board Cutting Form'!N412&amp;" "&amp;'Board Cutting Form'!M$12&amp;"-0"&amp;'Board Cutting Form'!M412&amp;" "&amp;'Board Cutting Form'!K$12&amp;"-0"&amp;'Board Cutting Form'!K412&amp;")","")</f>
        <v/>
      </c>
      <c r="G286" s="98" t="str">
        <f t="shared" si="13"/>
        <v/>
      </c>
      <c r="H286" s="98" t="str">
        <f>IF('Board Cutting Form'!F412="","",'Board Cutting Form'!C412)</f>
        <v/>
      </c>
      <c r="I286" s="98" t="str">
        <f>IF('Board Cutting Form'!I412&gt;=1,'Board Cutting Form'!G412&amp;"-"&amp;'Board Cutting Form'!H412,"")</f>
        <v/>
      </c>
      <c r="J286" s="100" t="str">
        <f>IF('Board Cutting Form'!I412=2,'Board Cutting Form'!G412&amp;"-"&amp;'Board Cutting Form'!H412,"")</f>
        <v/>
      </c>
      <c r="K286" s="100" t="str">
        <f>IF('Board Cutting Form'!J412&gt;=1,'Board Cutting Form'!G412&amp;"-"&amp;'Board Cutting Form'!H412,"")</f>
        <v/>
      </c>
      <c r="L286" s="100" t="str">
        <f>IF('Board Cutting Form'!J412=2,'Board Cutting Form'!G412&amp;"-"&amp;'Board Cutting Form'!H412,"")</f>
        <v/>
      </c>
      <c r="M286" s="98" t="str">
        <f t="shared" si="14"/>
        <v/>
      </c>
    </row>
    <row r="287" spans="1:13" x14ac:dyDescent="0.25">
      <c r="A287" s="98" t="str">
        <f t="shared" si="12"/>
        <v/>
      </c>
      <c r="B287" s="98" t="str">
        <f>IF('Board Cutting Form'!B413="","",'Board Cutting Form'!B413)</f>
        <v/>
      </c>
      <c r="C287" s="98" t="str">
        <f>IF('Board Cutting Form'!D413="","",'Board Cutting Form'!D413)</f>
        <v/>
      </c>
      <c r="D287" s="98" t="str">
        <f>IF('Board Cutting Form'!E413="","",'Board Cutting Form'!E413)</f>
        <v/>
      </c>
      <c r="E287" s="98" t="str">
        <f>IF('Board Cutting Form'!F413="","",'Board Cutting Form'!F413)</f>
        <v/>
      </c>
      <c r="F287" s="99" t="str">
        <f>IF(OR('Board Cutting Form'!N413&gt;0,'Board Cutting Form'!M413&gt;0,'Board Cutting Form'!K413&gt;0),"("&amp;'Board Cutting Form'!N$12&amp;"-0"&amp;'Board Cutting Form'!N413&amp;" "&amp;'Board Cutting Form'!M$12&amp;"-0"&amp;'Board Cutting Form'!M413&amp;" "&amp;'Board Cutting Form'!K$12&amp;"-0"&amp;'Board Cutting Form'!K413&amp;")","")</f>
        <v/>
      </c>
      <c r="G287" s="98" t="str">
        <f t="shared" si="13"/>
        <v/>
      </c>
      <c r="H287" s="98" t="str">
        <f>IF('Board Cutting Form'!F413="","",'Board Cutting Form'!C413)</f>
        <v/>
      </c>
      <c r="I287" s="98" t="str">
        <f>IF('Board Cutting Form'!I413&gt;=1,'Board Cutting Form'!G413&amp;"-"&amp;'Board Cutting Form'!H413,"")</f>
        <v/>
      </c>
      <c r="J287" s="100" t="str">
        <f>IF('Board Cutting Form'!I413=2,'Board Cutting Form'!G413&amp;"-"&amp;'Board Cutting Form'!H413,"")</f>
        <v/>
      </c>
      <c r="K287" s="100" t="str">
        <f>IF('Board Cutting Form'!J413&gt;=1,'Board Cutting Form'!G413&amp;"-"&amp;'Board Cutting Form'!H413,"")</f>
        <v/>
      </c>
      <c r="L287" s="100" t="str">
        <f>IF('Board Cutting Form'!J413=2,'Board Cutting Form'!G413&amp;"-"&amp;'Board Cutting Form'!H413,"")</f>
        <v/>
      </c>
      <c r="M287" s="98" t="str">
        <f t="shared" si="14"/>
        <v/>
      </c>
    </row>
    <row r="288" spans="1:13" x14ac:dyDescent="0.25">
      <c r="A288" s="98" t="str">
        <f t="shared" si="12"/>
        <v/>
      </c>
      <c r="B288" s="98" t="str">
        <f>IF('Board Cutting Form'!B414="","",'Board Cutting Form'!B414)</f>
        <v/>
      </c>
      <c r="C288" s="98" t="str">
        <f>IF('Board Cutting Form'!D414="","",'Board Cutting Form'!D414)</f>
        <v/>
      </c>
      <c r="D288" s="98" t="str">
        <f>IF('Board Cutting Form'!E414="","",'Board Cutting Form'!E414)</f>
        <v/>
      </c>
      <c r="E288" s="98" t="str">
        <f>IF('Board Cutting Form'!F414="","",'Board Cutting Form'!F414)</f>
        <v/>
      </c>
      <c r="F288" s="99" t="str">
        <f>IF(OR('Board Cutting Form'!N414&gt;0,'Board Cutting Form'!M414&gt;0,'Board Cutting Form'!K414&gt;0),"("&amp;'Board Cutting Form'!N$12&amp;"-0"&amp;'Board Cutting Form'!N414&amp;" "&amp;'Board Cutting Form'!M$12&amp;"-0"&amp;'Board Cutting Form'!M414&amp;" "&amp;'Board Cutting Form'!K$12&amp;"-0"&amp;'Board Cutting Form'!K414&amp;")","")</f>
        <v/>
      </c>
      <c r="G288" s="98" t="str">
        <f t="shared" si="13"/>
        <v/>
      </c>
      <c r="H288" s="98" t="str">
        <f>IF('Board Cutting Form'!F414="","",'Board Cutting Form'!C414)</f>
        <v/>
      </c>
      <c r="I288" s="98" t="str">
        <f>IF('Board Cutting Form'!I414&gt;=1,'Board Cutting Form'!G414&amp;"-"&amp;'Board Cutting Form'!H414,"")</f>
        <v/>
      </c>
      <c r="J288" s="100" t="str">
        <f>IF('Board Cutting Form'!I414=2,'Board Cutting Form'!G414&amp;"-"&amp;'Board Cutting Form'!H414,"")</f>
        <v/>
      </c>
      <c r="K288" s="100" t="str">
        <f>IF('Board Cutting Form'!J414&gt;=1,'Board Cutting Form'!G414&amp;"-"&amp;'Board Cutting Form'!H414,"")</f>
        <v/>
      </c>
      <c r="L288" s="100" t="str">
        <f>IF('Board Cutting Form'!J414=2,'Board Cutting Form'!G414&amp;"-"&amp;'Board Cutting Form'!H414,"")</f>
        <v/>
      </c>
      <c r="M288" s="98" t="str">
        <f t="shared" si="14"/>
        <v/>
      </c>
    </row>
    <row r="289" spans="1:13" x14ac:dyDescent="0.25">
      <c r="A289" s="98" t="str">
        <f t="shared" si="12"/>
        <v/>
      </c>
      <c r="B289" s="98" t="str">
        <f>IF('Board Cutting Form'!B415="","",'Board Cutting Form'!B415)</f>
        <v/>
      </c>
      <c r="C289" s="98" t="str">
        <f>IF('Board Cutting Form'!D415="","",'Board Cutting Form'!D415)</f>
        <v/>
      </c>
      <c r="D289" s="98" t="str">
        <f>IF('Board Cutting Form'!E415="","",'Board Cutting Form'!E415)</f>
        <v/>
      </c>
      <c r="E289" s="98" t="str">
        <f>IF('Board Cutting Form'!F415="","",'Board Cutting Form'!F415)</f>
        <v/>
      </c>
      <c r="F289" s="99" t="str">
        <f>IF(OR('Board Cutting Form'!N415&gt;0,'Board Cutting Form'!M415&gt;0,'Board Cutting Form'!K415&gt;0),"("&amp;'Board Cutting Form'!N$12&amp;"-0"&amp;'Board Cutting Form'!N415&amp;" "&amp;'Board Cutting Form'!M$12&amp;"-0"&amp;'Board Cutting Form'!M415&amp;" "&amp;'Board Cutting Form'!K$12&amp;"-0"&amp;'Board Cutting Form'!K415&amp;")","")</f>
        <v/>
      </c>
      <c r="G289" s="98" t="str">
        <f t="shared" si="13"/>
        <v/>
      </c>
      <c r="H289" s="98" t="str">
        <f>IF('Board Cutting Form'!F415="","",'Board Cutting Form'!C415)</f>
        <v/>
      </c>
      <c r="I289" s="98" t="str">
        <f>IF('Board Cutting Form'!I415&gt;=1,'Board Cutting Form'!G415&amp;"-"&amp;'Board Cutting Form'!H415,"")</f>
        <v/>
      </c>
      <c r="J289" s="100" t="str">
        <f>IF('Board Cutting Form'!I415=2,'Board Cutting Form'!G415&amp;"-"&amp;'Board Cutting Form'!H415,"")</f>
        <v/>
      </c>
      <c r="K289" s="100" t="str">
        <f>IF('Board Cutting Form'!J415&gt;=1,'Board Cutting Form'!G415&amp;"-"&amp;'Board Cutting Form'!H415,"")</f>
        <v/>
      </c>
      <c r="L289" s="100" t="str">
        <f>IF('Board Cutting Form'!J415=2,'Board Cutting Form'!G415&amp;"-"&amp;'Board Cutting Form'!H415,"")</f>
        <v/>
      </c>
      <c r="M289" s="98" t="str">
        <f t="shared" si="14"/>
        <v/>
      </c>
    </row>
    <row r="290" spans="1:13" x14ac:dyDescent="0.25">
      <c r="A290" s="98" t="str">
        <f t="shared" si="12"/>
        <v/>
      </c>
      <c r="B290" s="98" t="str">
        <f>IF('Board Cutting Form'!B416="","",'Board Cutting Form'!B416)</f>
        <v/>
      </c>
      <c r="C290" s="98" t="str">
        <f>IF('Board Cutting Form'!D416="","",'Board Cutting Form'!D416)</f>
        <v/>
      </c>
      <c r="D290" s="98" t="str">
        <f>IF('Board Cutting Form'!E416="","",'Board Cutting Form'!E416)</f>
        <v/>
      </c>
      <c r="E290" s="98" t="str">
        <f>IF('Board Cutting Form'!F416="","",'Board Cutting Form'!F416)</f>
        <v/>
      </c>
      <c r="F290" s="99" t="str">
        <f>IF(OR('Board Cutting Form'!N416&gt;0,'Board Cutting Form'!M416&gt;0,'Board Cutting Form'!K416&gt;0),"("&amp;'Board Cutting Form'!N$12&amp;"-0"&amp;'Board Cutting Form'!N416&amp;" "&amp;'Board Cutting Form'!M$12&amp;"-0"&amp;'Board Cutting Form'!M416&amp;" "&amp;'Board Cutting Form'!K$12&amp;"-0"&amp;'Board Cutting Form'!K416&amp;")","")</f>
        <v/>
      </c>
      <c r="G290" s="98" t="str">
        <f t="shared" si="13"/>
        <v/>
      </c>
      <c r="H290" s="98" t="str">
        <f>IF('Board Cutting Form'!F416="","",'Board Cutting Form'!C416)</f>
        <v/>
      </c>
      <c r="I290" s="98" t="str">
        <f>IF('Board Cutting Form'!I416&gt;=1,'Board Cutting Form'!G416&amp;"-"&amp;'Board Cutting Form'!H416,"")</f>
        <v/>
      </c>
      <c r="J290" s="100" t="str">
        <f>IF('Board Cutting Form'!I416=2,'Board Cutting Form'!G416&amp;"-"&amp;'Board Cutting Form'!H416,"")</f>
        <v/>
      </c>
      <c r="K290" s="100" t="str">
        <f>IF('Board Cutting Form'!J416&gt;=1,'Board Cutting Form'!G416&amp;"-"&amp;'Board Cutting Form'!H416,"")</f>
        <v/>
      </c>
      <c r="L290" s="100" t="str">
        <f>IF('Board Cutting Form'!J416=2,'Board Cutting Form'!G416&amp;"-"&amp;'Board Cutting Form'!H416,"")</f>
        <v/>
      </c>
      <c r="M290" s="98" t="str">
        <f t="shared" si="14"/>
        <v/>
      </c>
    </row>
    <row r="291" spans="1:13" x14ac:dyDescent="0.25">
      <c r="A291" s="98" t="str">
        <f t="shared" si="12"/>
        <v/>
      </c>
      <c r="B291" s="98" t="str">
        <f>IF('Board Cutting Form'!B417="","",'Board Cutting Form'!B417)</f>
        <v/>
      </c>
      <c r="C291" s="98" t="str">
        <f>IF('Board Cutting Form'!D417="","",'Board Cutting Form'!D417)</f>
        <v/>
      </c>
      <c r="D291" s="98" t="str">
        <f>IF('Board Cutting Form'!E417="","",'Board Cutting Form'!E417)</f>
        <v/>
      </c>
      <c r="E291" s="98" t="str">
        <f>IF('Board Cutting Form'!F417="","",'Board Cutting Form'!F417)</f>
        <v/>
      </c>
      <c r="F291" s="99" t="str">
        <f>IF(OR('Board Cutting Form'!N417&gt;0,'Board Cutting Form'!M417&gt;0,'Board Cutting Form'!K417&gt;0),"("&amp;'Board Cutting Form'!N$12&amp;"-0"&amp;'Board Cutting Form'!N417&amp;" "&amp;'Board Cutting Form'!M$12&amp;"-0"&amp;'Board Cutting Form'!M417&amp;" "&amp;'Board Cutting Form'!K$12&amp;"-0"&amp;'Board Cutting Form'!K417&amp;")","")</f>
        <v/>
      </c>
      <c r="G291" s="98" t="str">
        <f t="shared" si="13"/>
        <v/>
      </c>
      <c r="H291" s="98" t="str">
        <f>IF('Board Cutting Form'!F417="","",'Board Cutting Form'!C417)</f>
        <v/>
      </c>
      <c r="I291" s="98" t="str">
        <f>IF('Board Cutting Form'!I417&gt;=1,'Board Cutting Form'!G417&amp;"-"&amp;'Board Cutting Form'!H417,"")</f>
        <v/>
      </c>
      <c r="J291" s="100" t="str">
        <f>IF('Board Cutting Form'!I417=2,'Board Cutting Form'!G417&amp;"-"&amp;'Board Cutting Form'!H417,"")</f>
        <v/>
      </c>
      <c r="K291" s="100" t="str">
        <f>IF('Board Cutting Form'!J417&gt;=1,'Board Cutting Form'!G417&amp;"-"&amp;'Board Cutting Form'!H417,"")</f>
        <v/>
      </c>
      <c r="L291" s="100" t="str">
        <f>IF('Board Cutting Form'!J417=2,'Board Cutting Form'!G417&amp;"-"&amp;'Board Cutting Form'!H417,"")</f>
        <v/>
      </c>
      <c r="M291" s="98" t="str">
        <f t="shared" si="14"/>
        <v/>
      </c>
    </row>
    <row r="292" spans="1:13" x14ac:dyDescent="0.25">
      <c r="A292" s="98" t="str">
        <f t="shared" si="12"/>
        <v/>
      </c>
      <c r="B292" s="98" t="str">
        <f>IF('Board Cutting Form'!B418="","",'Board Cutting Form'!B418)</f>
        <v/>
      </c>
      <c r="C292" s="98" t="str">
        <f>IF('Board Cutting Form'!D418="","",'Board Cutting Form'!D418)</f>
        <v/>
      </c>
      <c r="D292" s="98" t="str">
        <f>IF('Board Cutting Form'!E418="","",'Board Cutting Form'!E418)</f>
        <v/>
      </c>
      <c r="E292" s="98" t="str">
        <f>IF('Board Cutting Form'!F418="","",'Board Cutting Form'!F418)</f>
        <v/>
      </c>
      <c r="F292" s="99" t="str">
        <f>IF(OR('Board Cutting Form'!N418&gt;0,'Board Cutting Form'!M418&gt;0,'Board Cutting Form'!K418&gt;0),"("&amp;'Board Cutting Form'!N$12&amp;"-0"&amp;'Board Cutting Form'!N418&amp;" "&amp;'Board Cutting Form'!M$12&amp;"-0"&amp;'Board Cutting Form'!M418&amp;" "&amp;'Board Cutting Form'!K$12&amp;"-0"&amp;'Board Cutting Form'!K418&amp;")","")</f>
        <v/>
      </c>
      <c r="G292" s="98" t="str">
        <f t="shared" si="13"/>
        <v/>
      </c>
      <c r="H292" s="98" t="str">
        <f>IF('Board Cutting Form'!F418="","",'Board Cutting Form'!C418)</f>
        <v/>
      </c>
      <c r="I292" s="98" t="str">
        <f>IF('Board Cutting Form'!I418&gt;=1,'Board Cutting Form'!G418&amp;"-"&amp;'Board Cutting Form'!H418,"")</f>
        <v/>
      </c>
      <c r="J292" s="100" t="str">
        <f>IF('Board Cutting Form'!I418=2,'Board Cutting Form'!G418&amp;"-"&amp;'Board Cutting Form'!H418,"")</f>
        <v/>
      </c>
      <c r="K292" s="100" t="str">
        <f>IF('Board Cutting Form'!J418&gt;=1,'Board Cutting Form'!G418&amp;"-"&amp;'Board Cutting Form'!H418,"")</f>
        <v/>
      </c>
      <c r="L292" s="100" t="str">
        <f>IF('Board Cutting Form'!J418=2,'Board Cutting Form'!G418&amp;"-"&amp;'Board Cutting Form'!H418,"")</f>
        <v/>
      </c>
      <c r="M292" s="98" t="str">
        <f t="shared" si="14"/>
        <v/>
      </c>
    </row>
    <row r="293" spans="1:13" x14ac:dyDescent="0.25">
      <c r="A293" s="98" t="str">
        <f t="shared" si="12"/>
        <v/>
      </c>
      <c r="B293" s="98" t="str">
        <f>IF('Board Cutting Form'!B419="","",'Board Cutting Form'!B419)</f>
        <v/>
      </c>
      <c r="C293" s="98" t="str">
        <f>IF('Board Cutting Form'!D419="","",'Board Cutting Form'!D419)</f>
        <v/>
      </c>
      <c r="D293" s="98" t="str">
        <f>IF('Board Cutting Form'!E419="","",'Board Cutting Form'!E419)</f>
        <v/>
      </c>
      <c r="E293" s="98" t="str">
        <f>IF('Board Cutting Form'!F419="","",'Board Cutting Form'!F419)</f>
        <v/>
      </c>
      <c r="F293" s="99" t="str">
        <f>IF(OR('Board Cutting Form'!N419&gt;0,'Board Cutting Form'!M419&gt;0,'Board Cutting Form'!K419&gt;0),"("&amp;'Board Cutting Form'!N$12&amp;"-0"&amp;'Board Cutting Form'!N419&amp;" "&amp;'Board Cutting Form'!M$12&amp;"-0"&amp;'Board Cutting Form'!M419&amp;" "&amp;'Board Cutting Form'!K$12&amp;"-0"&amp;'Board Cutting Form'!K419&amp;")","")</f>
        <v/>
      </c>
      <c r="G293" s="98" t="str">
        <f t="shared" si="13"/>
        <v/>
      </c>
      <c r="H293" s="98" t="str">
        <f>IF('Board Cutting Form'!F419="","",'Board Cutting Form'!C419)</f>
        <v/>
      </c>
      <c r="I293" s="98" t="str">
        <f>IF('Board Cutting Form'!I419&gt;=1,'Board Cutting Form'!G419&amp;"-"&amp;'Board Cutting Form'!H419,"")</f>
        <v/>
      </c>
      <c r="J293" s="100" t="str">
        <f>IF('Board Cutting Form'!I419=2,'Board Cutting Form'!G419&amp;"-"&amp;'Board Cutting Form'!H419,"")</f>
        <v/>
      </c>
      <c r="K293" s="100" t="str">
        <f>IF('Board Cutting Form'!J419&gt;=1,'Board Cutting Form'!G419&amp;"-"&amp;'Board Cutting Form'!H419,"")</f>
        <v/>
      </c>
      <c r="L293" s="100" t="str">
        <f>IF('Board Cutting Form'!J419=2,'Board Cutting Form'!G419&amp;"-"&amp;'Board Cutting Form'!H419,"")</f>
        <v/>
      </c>
      <c r="M293" s="98" t="str">
        <f t="shared" si="14"/>
        <v/>
      </c>
    </row>
    <row r="294" spans="1:13" x14ac:dyDescent="0.25">
      <c r="A294" s="98" t="str">
        <f t="shared" si="12"/>
        <v/>
      </c>
      <c r="B294" s="98" t="str">
        <f>IF('Board Cutting Form'!B420="","",'Board Cutting Form'!B420)</f>
        <v/>
      </c>
      <c r="C294" s="98" t="str">
        <f>IF('Board Cutting Form'!D420="","",'Board Cutting Form'!D420)</f>
        <v/>
      </c>
      <c r="D294" s="98" t="str">
        <f>IF('Board Cutting Form'!E420="","",'Board Cutting Form'!E420)</f>
        <v/>
      </c>
      <c r="E294" s="98" t="str">
        <f>IF('Board Cutting Form'!F420="","",'Board Cutting Form'!F420)</f>
        <v/>
      </c>
      <c r="F294" s="99" t="str">
        <f>IF(OR('Board Cutting Form'!N420&gt;0,'Board Cutting Form'!M420&gt;0,'Board Cutting Form'!K420&gt;0),"("&amp;'Board Cutting Form'!N$12&amp;"-0"&amp;'Board Cutting Form'!N420&amp;" "&amp;'Board Cutting Form'!M$12&amp;"-0"&amp;'Board Cutting Form'!M420&amp;" "&amp;'Board Cutting Form'!K$12&amp;"-0"&amp;'Board Cutting Form'!K420&amp;")","")</f>
        <v/>
      </c>
      <c r="G294" s="98" t="str">
        <f t="shared" si="13"/>
        <v/>
      </c>
      <c r="H294" s="98" t="str">
        <f>IF('Board Cutting Form'!F420="","",'Board Cutting Form'!C420)</f>
        <v/>
      </c>
      <c r="I294" s="98" t="str">
        <f>IF('Board Cutting Form'!I420&gt;=1,'Board Cutting Form'!G420&amp;"-"&amp;'Board Cutting Form'!H420,"")</f>
        <v/>
      </c>
      <c r="J294" s="100" t="str">
        <f>IF('Board Cutting Form'!I420=2,'Board Cutting Form'!G420&amp;"-"&amp;'Board Cutting Form'!H420,"")</f>
        <v/>
      </c>
      <c r="K294" s="100" t="str">
        <f>IF('Board Cutting Form'!J420&gt;=1,'Board Cutting Form'!G420&amp;"-"&amp;'Board Cutting Form'!H420,"")</f>
        <v/>
      </c>
      <c r="L294" s="100" t="str">
        <f>IF('Board Cutting Form'!J420=2,'Board Cutting Form'!G420&amp;"-"&amp;'Board Cutting Form'!H420,"")</f>
        <v/>
      </c>
      <c r="M294" s="98" t="str">
        <f t="shared" si="14"/>
        <v/>
      </c>
    </row>
    <row r="295" spans="1:13" x14ac:dyDescent="0.25">
      <c r="A295" s="98" t="str">
        <f t="shared" si="12"/>
        <v/>
      </c>
      <c r="B295" s="98" t="str">
        <f>IF('Board Cutting Form'!B421="","",'Board Cutting Form'!B421)</f>
        <v/>
      </c>
      <c r="C295" s="98" t="str">
        <f>IF('Board Cutting Form'!D421="","",'Board Cutting Form'!D421)</f>
        <v/>
      </c>
      <c r="D295" s="98" t="str">
        <f>IF('Board Cutting Form'!E421="","",'Board Cutting Form'!E421)</f>
        <v/>
      </c>
      <c r="E295" s="98" t="str">
        <f>IF('Board Cutting Form'!F421="","",'Board Cutting Form'!F421)</f>
        <v/>
      </c>
      <c r="F295" s="99" t="str">
        <f>IF(OR('Board Cutting Form'!N421&gt;0,'Board Cutting Form'!M421&gt;0,'Board Cutting Form'!K421&gt;0),"("&amp;'Board Cutting Form'!N$12&amp;"-0"&amp;'Board Cutting Form'!N421&amp;" "&amp;'Board Cutting Form'!M$12&amp;"-0"&amp;'Board Cutting Form'!M421&amp;" "&amp;'Board Cutting Form'!K$12&amp;"-0"&amp;'Board Cutting Form'!K421&amp;")","")</f>
        <v/>
      </c>
      <c r="G295" s="98" t="str">
        <f t="shared" si="13"/>
        <v/>
      </c>
      <c r="H295" s="98" t="str">
        <f>IF('Board Cutting Form'!F421="","",'Board Cutting Form'!C421)</f>
        <v/>
      </c>
      <c r="I295" s="98" t="str">
        <f>IF('Board Cutting Form'!I421&gt;=1,'Board Cutting Form'!G421&amp;"-"&amp;'Board Cutting Form'!H421,"")</f>
        <v/>
      </c>
      <c r="J295" s="100" t="str">
        <f>IF('Board Cutting Form'!I421=2,'Board Cutting Form'!G421&amp;"-"&amp;'Board Cutting Form'!H421,"")</f>
        <v/>
      </c>
      <c r="K295" s="100" t="str">
        <f>IF('Board Cutting Form'!J421&gt;=1,'Board Cutting Form'!G421&amp;"-"&amp;'Board Cutting Form'!H421,"")</f>
        <v/>
      </c>
      <c r="L295" s="100" t="str">
        <f>IF('Board Cutting Form'!J421=2,'Board Cutting Form'!G421&amp;"-"&amp;'Board Cutting Form'!H421,"")</f>
        <v/>
      </c>
      <c r="M295" s="98" t="str">
        <f t="shared" si="14"/>
        <v/>
      </c>
    </row>
    <row r="296" spans="1:13" x14ac:dyDescent="0.25">
      <c r="A296" s="98" t="str">
        <f t="shared" si="12"/>
        <v/>
      </c>
      <c r="B296" s="98" t="str">
        <f>IF('Board Cutting Form'!B422="","",'Board Cutting Form'!B422)</f>
        <v/>
      </c>
      <c r="C296" s="98" t="str">
        <f>IF('Board Cutting Form'!D422="","",'Board Cutting Form'!D422)</f>
        <v/>
      </c>
      <c r="D296" s="98" t="str">
        <f>IF('Board Cutting Form'!E422="","",'Board Cutting Form'!E422)</f>
        <v/>
      </c>
      <c r="E296" s="98" t="str">
        <f>IF('Board Cutting Form'!F422="","",'Board Cutting Form'!F422)</f>
        <v/>
      </c>
      <c r="F296" s="99" t="str">
        <f>IF(OR('Board Cutting Form'!N422&gt;0,'Board Cutting Form'!M422&gt;0,'Board Cutting Form'!K422&gt;0),"("&amp;'Board Cutting Form'!N$12&amp;"-0"&amp;'Board Cutting Form'!N422&amp;" "&amp;'Board Cutting Form'!M$12&amp;"-0"&amp;'Board Cutting Form'!M422&amp;" "&amp;'Board Cutting Form'!K$12&amp;"-0"&amp;'Board Cutting Form'!K422&amp;")","")</f>
        <v/>
      </c>
      <c r="G296" s="98" t="str">
        <f t="shared" si="13"/>
        <v/>
      </c>
      <c r="H296" s="98" t="str">
        <f>IF('Board Cutting Form'!F422="","",'Board Cutting Form'!C422)</f>
        <v/>
      </c>
      <c r="I296" s="98" t="str">
        <f>IF('Board Cutting Form'!I422&gt;=1,'Board Cutting Form'!G422&amp;"-"&amp;'Board Cutting Form'!H422,"")</f>
        <v/>
      </c>
      <c r="J296" s="100" t="str">
        <f>IF('Board Cutting Form'!I422=2,'Board Cutting Form'!G422&amp;"-"&amp;'Board Cutting Form'!H422,"")</f>
        <v/>
      </c>
      <c r="K296" s="100" t="str">
        <f>IF('Board Cutting Form'!J422&gt;=1,'Board Cutting Form'!G422&amp;"-"&amp;'Board Cutting Form'!H422,"")</f>
        <v/>
      </c>
      <c r="L296" s="100" t="str">
        <f>IF('Board Cutting Form'!J422=2,'Board Cutting Form'!G422&amp;"-"&amp;'Board Cutting Form'!H422,"")</f>
        <v/>
      </c>
      <c r="M296" s="98" t="str">
        <f t="shared" si="14"/>
        <v/>
      </c>
    </row>
    <row r="297" spans="1:13" x14ac:dyDescent="0.25">
      <c r="A297" s="98" t="str">
        <f t="shared" si="12"/>
        <v/>
      </c>
      <c r="B297" s="98" t="str">
        <f>IF('Board Cutting Form'!B423="","",'Board Cutting Form'!B423)</f>
        <v/>
      </c>
      <c r="C297" s="98" t="str">
        <f>IF('Board Cutting Form'!D423="","",'Board Cutting Form'!D423)</f>
        <v/>
      </c>
      <c r="D297" s="98" t="str">
        <f>IF('Board Cutting Form'!E423="","",'Board Cutting Form'!E423)</f>
        <v/>
      </c>
      <c r="E297" s="98" t="str">
        <f>IF('Board Cutting Form'!F423="","",'Board Cutting Form'!F423)</f>
        <v/>
      </c>
      <c r="F297" s="99" t="str">
        <f>IF(OR('Board Cutting Form'!N423&gt;0,'Board Cutting Form'!M423&gt;0,'Board Cutting Form'!K423&gt;0),"("&amp;'Board Cutting Form'!N$12&amp;"-0"&amp;'Board Cutting Form'!N423&amp;" "&amp;'Board Cutting Form'!M$12&amp;"-0"&amp;'Board Cutting Form'!M423&amp;" "&amp;'Board Cutting Form'!K$12&amp;"-0"&amp;'Board Cutting Form'!K423&amp;")","")</f>
        <v/>
      </c>
      <c r="G297" s="98" t="str">
        <f t="shared" si="13"/>
        <v/>
      </c>
      <c r="H297" s="98" t="str">
        <f>IF('Board Cutting Form'!F423="","",'Board Cutting Form'!C423)</f>
        <v/>
      </c>
      <c r="I297" s="98" t="str">
        <f>IF('Board Cutting Form'!I423&gt;=1,'Board Cutting Form'!G423&amp;"-"&amp;'Board Cutting Form'!H423,"")</f>
        <v/>
      </c>
      <c r="J297" s="100" t="str">
        <f>IF('Board Cutting Form'!I423=2,'Board Cutting Form'!G423&amp;"-"&amp;'Board Cutting Form'!H423,"")</f>
        <v/>
      </c>
      <c r="K297" s="100" t="str">
        <f>IF('Board Cutting Form'!J423&gt;=1,'Board Cutting Form'!G423&amp;"-"&amp;'Board Cutting Form'!H423,"")</f>
        <v/>
      </c>
      <c r="L297" s="100" t="str">
        <f>IF('Board Cutting Form'!J423=2,'Board Cutting Form'!G423&amp;"-"&amp;'Board Cutting Form'!H423,"")</f>
        <v/>
      </c>
      <c r="M297" s="98" t="str">
        <f t="shared" si="14"/>
        <v/>
      </c>
    </row>
    <row r="298" spans="1:13" x14ac:dyDescent="0.25">
      <c r="A298" s="98" t="str">
        <f t="shared" si="12"/>
        <v/>
      </c>
      <c r="B298" s="98" t="str">
        <f>IF('Board Cutting Form'!B424="","",'Board Cutting Form'!B424)</f>
        <v/>
      </c>
      <c r="C298" s="98" t="str">
        <f>IF('Board Cutting Form'!D424="","",'Board Cutting Form'!D424)</f>
        <v/>
      </c>
      <c r="D298" s="98" t="str">
        <f>IF('Board Cutting Form'!E424="","",'Board Cutting Form'!E424)</f>
        <v/>
      </c>
      <c r="E298" s="98" t="str">
        <f>IF('Board Cutting Form'!F424="","",'Board Cutting Form'!F424)</f>
        <v/>
      </c>
      <c r="F298" s="99" t="str">
        <f>IF(OR('Board Cutting Form'!N424&gt;0,'Board Cutting Form'!M424&gt;0,'Board Cutting Form'!K424&gt;0),"("&amp;'Board Cutting Form'!N$12&amp;"-0"&amp;'Board Cutting Form'!N424&amp;" "&amp;'Board Cutting Form'!M$12&amp;"-0"&amp;'Board Cutting Form'!M424&amp;" "&amp;'Board Cutting Form'!K$12&amp;"-0"&amp;'Board Cutting Form'!K424&amp;")","")</f>
        <v/>
      </c>
      <c r="G298" s="98" t="str">
        <f t="shared" si="13"/>
        <v/>
      </c>
      <c r="H298" s="98" t="str">
        <f>IF('Board Cutting Form'!F424="","",'Board Cutting Form'!C424)</f>
        <v/>
      </c>
      <c r="I298" s="98" t="str">
        <f>IF('Board Cutting Form'!I424&gt;=1,'Board Cutting Form'!G424&amp;"-"&amp;'Board Cutting Form'!H424,"")</f>
        <v/>
      </c>
      <c r="J298" s="100" t="str">
        <f>IF('Board Cutting Form'!I424=2,'Board Cutting Form'!G424&amp;"-"&amp;'Board Cutting Form'!H424,"")</f>
        <v/>
      </c>
      <c r="K298" s="100" t="str">
        <f>IF('Board Cutting Form'!J424&gt;=1,'Board Cutting Form'!G424&amp;"-"&amp;'Board Cutting Form'!H424,"")</f>
        <v/>
      </c>
      <c r="L298" s="100" t="str">
        <f>IF('Board Cutting Form'!J424=2,'Board Cutting Form'!G424&amp;"-"&amp;'Board Cutting Form'!H424,"")</f>
        <v/>
      </c>
      <c r="M298" s="98" t="str">
        <f t="shared" si="14"/>
        <v/>
      </c>
    </row>
    <row r="299" spans="1:13" x14ac:dyDescent="0.25">
      <c r="A299" s="98" t="str">
        <f t="shared" si="12"/>
        <v/>
      </c>
      <c r="B299" s="98" t="str">
        <f>IF('Board Cutting Form'!B425="","",'Board Cutting Form'!B425)</f>
        <v/>
      </c>
      <c r="C299" s="98" t="str">
        <f>IF('Board Cutting Form'!D425="","",'Board Cutting Form'!D425)</f>
        <v/>
      </c>
      <c r="D299" s="98" t="str">
        <f>IF('Board Cutting Form'!E425="","",'Board Cutting Form'!E425)</f>
        <v/>
      </c>
      <c r="E299" s="98" t="str">
        <f>IF('Board Cutting Form'!F425="","",'Board Cutting Form'!F425)</f>
        <v/>
      </c>
      <c r="F299" s="99" t="str">
        <f>IF(OR('Board Cutting Form'!N425&gt;0,'Board Cutting Form'!M425&gt;0,'Board Cutting Form'!K425&gt;0),"("&amp;'Board Cutting Form'!N$12&amp;"-0"&amp;'Board Cutting Form'!N425&amp;" "&amp;'Board Cutting Form'!M$12&amp;"-0"&amp;'Board Cutting Form'!M425&amp;" "&amp;'Board Cutting Form'!K$12&amp;"-0"&amp;'Board Cutting Form'!K425&amp;")","")</f>
        <v/>
      </c>
      <c r="G299" s="98" t="str">
        <f t="shared" si="13"/>
        <v/>
      </c>
      <c r="H299" s="98" t="str">
        <f>IF('Board Cutting Form'!F425="","",'Board Cutting Form'!C425)</f>
        <v/>
      </c>
      <c r="I299" s="98" t="str">
        <f>IF('Board Cutting Form'!I425&gt;=1,'Board Cutting Form'!G425&amp;"-"&amp;'Board Cutting Form'!H425,"")</f>
        <v/>
      </c>
      <c r="J299" s="100" t="str">
        <f>IF('Board Cutting Form'!I425=2,'Board Cutting Form'!G425&amp;"-"&amp;'Board Cutting Form'!H425,"")</f>
        <v/>
      </c>
      <c r="K299" s="100" t="str">
        <f>IF('Board Cutting Form'!J425&gt;=1,'Board Cutting Form'!G425&amp;"-"&amp;'Board Cutting Form'!H425,"")</f>
        <v/>
      </c>
      <c r="L299" s="100" t="str">
        <f>IF('Board Cutting Form'!J425=2,'Board Cutting Form'!G425&amp;"-"&amp;'Board Cutting Form'!H425,"")</f>
        <v/>
      </c>
      <c r="M299" s="98" t="str">
        <f t="shared" si="14"/>
        <v/>
      </c>
    </row>
    <row r="300" spans="1:13" x14ac:dyDescent="0.25">
      <c r="A300" s="98" t="str">
        <f t="shared" si="12"/>
        <v/>
      </c>
      <c r="B300" s="98" t="str">
        <f>IF('Board Cutting Form'!B426="","",'Board Cutting Form'!B426)</f>
        <v/>
      </c>
      <c r="C300" s="98" t="str">
        <f>IF('Board Cutting Form'!D426="","",'Board Cutting Form'!D426)</f>
        <v/>
      </c>
      <c r="D300" s="98" t="str">
        <f>IF('Board Cutting Form'!E426="","",'Board Cutting Form'!E426)</f>
        <v/>
      </c>
      <c r="E300" s="98" t="str">
        <f>IF('Board Cutting Form'!F426="","",'Board Cutting Form'!F426)</f>
        <v/>
      </c>
      <c r="F300" s="99" t="str">
        <f>IF(OR('Board Cutting Form'!N426&gt;0,'Board Cutting Form'!M426&gt;0,'Board Cutting Form'!K426&gt;0),"("&amp;'Board Cutting Form'!N$12&amp;"-0"&amp;'Board Cutting Form'!N426&amp;" "&amp;'Board Cutting Form'!M$12&amp;"-0"&amp;'Board Cutting Form'!M426&amp;" "&amp;'Board Cutting Form'!K$12&amp;"-0"&amp;'Board Cutting Form'!K426&amp;")","")</f>
        <v/>
      </c>
      <c r="G300" s="98" t="str">
        <f t="shared" si="13"/>
        <v/>
      </c>
      <c r="H300" s="98" t="str">
        <f>IF('Board Cutting Form'!F426="","",'Board Cutting Form'!C426)</f>
        <v/>
      </c>
      <c r="I300" s="98" t="str">
        <f>IF('Board Cutting Form'!I426&gt;=1,'Board Cutting Form'!G426&amp;"-"&amp;'Board Cutting Form'!H426,"")</f>
        <v/>
      </c>
      <c r="J300" s="100" t="str">
        <f>IF('Board Cutting Form'!I426=2,'Board Cutting Form'!G426&amp;"-"&amp;'Board Cutting Form'!H426,"")</f>
        <v/>
      </c>
      <c r="K300" s="100" t="str">
        <f>IF('Board Cutting Form'!J426&gt;=1,'Board Cutting Form'!G426&amp;"-"&amp;'Board Cutting Form'!H426,"")</f>
        <v/>
      </c>
      <c r="L300" s="100" t="str">
        <f>IF('Board Cutting Form'!J426=2,'Board Cutting Form'!G426&amp;"-"&amp;'Board Cutting Form'!H426,"")</f>
        <v/>
      </c>
      <c r="M300" s="98" t="str">
        <f t="shared" si="14"/>
        <v/>
      </c>
    </row>
    <row r="301" spans="1:13" x14ac:dyDescent="0.25">
      <c r="A301" s="98" t="str">
        <f t="shared" si="12"/>
        <v/>
      </c>
      <c r="B301" s="98" t="str">
        <f>IF('Board Cutting Form'!B427="","",'Board Cutting Form'!B427)</f>
        <v/>
      </c>
      <c r="C301" s="98" t="str">
        <f>IF('Board Cutting Form'!D427="","",'Board Cutting Form'!D427)</f>
        <v/>
      </c>
      <c r="D301" s="98" t="str">
        <f>IF('Board Cutting Form'!E427="","",'Board Cutting Form'!E427)</f>
        <v/>
      </c>
      <c r="E301" s="98" t="str">
        <f>IF('Board Cutting Form'!F427="","",'Board Cutting Form'!F427)</f>
        <v/>
      </c>
      <c r="F301" s="99" t="str">
        <f>IF(OR('Board Cutting Form'!N427&gt;0,'Board Cutting Form'!M427&gt;0,'Board Cutting Form'!K427&gt;0),"("&amp;'Board Cutting Form'!N$12&amp;"-0"&amp;'Board Cutting Form'!N427&amp;" "&amp;'Board Cutting Form'!M$12&amp;"-0"&amp;'Board Cutting Form'!M427&amp;" "&amp;'Board Cutting Form'!K$12&amp;"-0"&amp;'Board Cutting Form'!K427&amp;")","")</f>
        <v/>
      </c>
      <c r="G301" s="98" t="str">
        <f t="shared" si="13"/>
        <v/>
      </c>
      <c r="H301" s="98" t="str">
        <f>IF('Board Cutting Form'!F427="","",'Board Cutting Form'!C427)</f>
        <v/>
      </c>
      <c r="I301" s="98" t="str">
        <f>IF('Board Cutting Form'!I427&gt;=1,'Board Cutting Form'!G427&amp;"-"&amp;'Board Cutting Form'!H427,"")</f>
        <v/>
      </c>
      <c r="J301" s="100" t="str">
        <f>IF('Board Cutting Form'!I427=2,'Board Cutting Form'!G427&amp;"-"&amp;'Board Cutting Form'!H427,"")</f>
        <v/>
      </c>
      <c r="K301" s="100" t="str">
        <f>IF('Board Cutting Form'!J427&gt;=1,'Board Cutting Form'!G427&amp;"-"&amp;'Board Cutting Form'!H427,"")</f>
        <v/>
      </c>
      <c r="L301" s="100" t="str">
        <f>IF('Board Cutting Form'!J427=2,'Board Cutting Form'!G427&amp;"-"&amp;'Board Cutting Form'!H427,"")</f>
        <v/>
      </c>
      <c r="M301" s="98" t="str">
        <f t="shared" si="14"/>
        <v/>
      </c>
    </row>
    <row r="302" spans="1:13" x14ac:dyDescent="0.25">
      <c r="A302" s="98" t="str">
        <f t="shared" si="12"/>
        <v/>
      </c>
      <c r="B302" s="98" t="str">
        <f>IF('Board Cutting Form'!B428="","",'Board Cutting Form'!B428)</f>
        <v/>
      </c>
      <c r="C302" s="98" t="str">
        <f>IF('Board Cutting Form'!D428="","",'Board Cutting Form'!D428)</f>
        <v/>
      </c>
      <c r="D302" s="98" t="str">
        <f>IF('Board Cutting Form'!E428="","",'Board Cutting Form'!E428)</f>
        <v/>
      </c>
      <c r="E302" s="98" t="str">
        <f>IF('Board Cutting Form'!F428="","",'Board Cutting Form'!F428)</f>
        <v/>
      </c>
      <c r="F302" s="99" t="str">
        <f>IF(OR('Board Cutting Form'!N428&gt;0,'Board Cutting Form'!M428&gt;0,'Board Cutting Form'!K428&gt;0),"("&amp;'Board Cutting Form'!N$12&amp;"-0"&amp;'Board Cutting Form'!N428&amp;" "&amp;'Board Cutting Form'!M$12&amp;"-0"&amp;'Board Cutting Form'!M428&amp;" "&amp;'Board Cutting Form'!K$12&amp;"-0"&amp;'Board Cutting Form'!K428&amp;")","")</f>
        <v/>
      </c>
      <c r="G302" s="98" t="str">
        <f t="shared" si="13"/>
        <v/>
      </c>
      <c r="H302" s="98" t="str">
        <f>IF('Board Cutting Form'!F428="","",'Board Cutting Form'!C428)</f>
        <v/>
      </c>
      <c r="I302" s="98" t="str">
        <f>IF('Board Cutting Form'!I428&gt;=1,'Board Cutting Form'!G428&amp;"-"&amp;'Board Cutting Form'!H428,"")</f>
        <v/>
      </c>
      <c r="J302" s="100" t="str">
        <f>IF('Board Cutting Form'!I428=2,'Board Cutting Form'!G428&amp;"-"&amp;'Board Cutting Form'!H428,"")</f>
        <v/>
      </c>
      <c r="K302" s="100" t="str">
        <f>IF('Board Cutting Form'!J428&gt;=1,'Board Cutting Form'!G428&amp;"-"&amp;'Board Cutting Form'!H428,"")</f>
        <v/>
      </c>
      <c r="L302" s="100" t="str">
        <f>IF('Board Cutting Form'!J428=2,'Board Cutting Form'!G428&amp;"-"&amp;'Board Cutting Form'!H428,"")</f>
        <v/>
      </c>
      <c r="M302" s="98" t="str">
        <f t="shared" si="14"/>
        <v/>
      </c>
    </row>
    <row r="303" spans="1:13" x14ac:dyDescent="0.25">
      <c r="A303" s="98" t="str">
        <f t="shared" si="12"/>
        <v/>
      </c>
      <c r="B303" s="98" t="str">
        <f>IF('Board Cutting Form'!B429="","",'Board Cutting Form'!B429)</f>
        <v/>
      </c>
      <c r="C303" s="98" t="str">
        <f>IF('Board Cutting Form'!D429="","",'Board Cutting Form'!D429)</f>
        <v/>
      </c>
      <c r="D303" s="98" t="str">
        <f>IF('Board Cutting Form'!E429="","",'Board Cutting Form'!E429)</f>
        <v/>
      </c>
      <c r="E303" s="98" t="str">
        <f>IF('Board Cutting Form'!F429="","",'Board Cutting Form'!F429)</f>
        <v/>
      </c>
      <c r="F303" s="99" t="str">
        <f>IF(OR('Board Cutting Form'!N429&gt;0,'Board Cutting Form'!M429&gt;0,'Board Cutting Form'!K429&gt;0),"("&amp;'Board Cutting Form'!N$12&amp;"-0"&amp;'Board Cutting Form'!N429&amp;" "&amp;'Board Cutting Form'!M$12&amp;"-0"&amp;'Board Cutting Form'!M429&amp;" "&amp;'Board Cutting Form'!K$12&amp;"-0"&amp;'Board Cutting Form'!K429&amp;")","")</f>
        <v/>
      </c>
      <c r="G303" s="98" t="str">
        <f t="shared" si="13"/>
        <v/>
      </c>
      <c r="H303" s="98" t="str">
        <f>IF('Board Cutting Form'!F429="","",'Board Cutting Form'!C429)</f>
        <v/>
      </c>
      <c r="I303" s="98" t="str">
        <f>IF('Board Cutting Form'!I429&gt;=1,'Board Cutting Form'!G429&amp;"-"&amp;'Board Cutting Form'!H429,"")</f>
        <v/>
      </c>
      <c r="J303" s="100" t="str">
        <f>IF('Board Cutting Form'!I429=2,'Board Cutting Form'!G429&amp;"-"&amp;'Board Cutting Form'!H429,"")</f>
        <v/>
      </c>
      <c r="K303" s="100" t="str">
        <f>IF('Board Cutting Form'!J429&gt;=1,'Board Cutting Form'!G429&amp;"-"&amp;'Board Cutting Form'!H429,"")</f>
        <v/>
      </c>
      <c r="L303" s="100" t="str">
        <f>IF('Board Cutting Form'!J429=2,'Board Cutting Form'!G429&amp;"-"&amp;'Board Cutting Form'!H429,"")</f>
        <v/>
      </c>
      <c r="M303" s="98" t="str">
        <f t="shared" si="14"/>
        <v/>
      </c>
    </row>
    <row r="304" spans="1:13" x14ac:dyDescent="0.25">
      <c r="A304" s="98" t="str">
        <f t="shared" si="12"/>
        <v/>
      </c>
      <c r="B304" s="98" t="str">
        <f>IF('Board Cutting Form'!B430="","",'Board Cutting Form'!B430)</f>
        <v/>
      </c>
      <c r="C304" s="98" t="str">
        <f>IF('Board Cutting Form'!D430="","",'Board Cutting Form'!D430)</f>
        <v/>
      </c>
      <c r="D304" s="98" t="str">
        <f>IF('Board Cutting Form'!E430="","",'Board Cutting Form'!E430)</f>
        <v/>
      </c>
      <c r="E304" s="98" t="str">
        <f>IF('Board Cutting Form'!F430="","",'Board Cutting Form'!F430)</f>
        <v/>
      </c>
      <c r="F304" s="99" t="str">
        <f>IF(OR('Board Cutting Form'!N430&gt;0,'Board Cutting Form'!M430&gt;0,'Board Cutting Form'!K430&gt;0),"("&amp;'Board Cutting Form'!N$12&amp;"-0"&amp;'Board Cutting Form'!N430&amp;" "&amp;'Board Cutting Form'!M$12&amp;"-0"&amp;'Board Cutting Form'!M430&amp;" "&amp;'Board Cutting Form'!K$12&amp;"-0"&amp;'Board Cutting Form'!K430&amp;")","")</f>
        <v/>
      </c>
      <c r="G304" s="98" t="str">
        <f t="shared" si="13"/>
        <v/>
      </c>
      <c r="H304" s="98" t="str">
        <f>IF('Board Cutting Form'!F430="","",'Board Cutting Form'!C430)</f>
        <v/>
      </c>
      <c r="I304" s="98" t="str">
        <f>IF('Board Cutting Form'!I430&gt;=1,'Board Cutting Form'!G430&amp;"-"&amp;'Board Cutting Form'!H430,"")</f>
        <v/>
      </c>
      <c r="J304" s="100" t="str">
        <f>IF('Board Cutting Form'!I430=2,'Board Cutting Form'!G430&amp;"-"&amp;'Board Cutting Form'!H430,"")</f>
        <v/>
      </c>
      <c r="K304" s="100" t="str">
        <f>IF('Board Cutting Form'!J430&gt;=1,'Board Cutting Form'!G430&amp;"-"&amp;'Board Cutting Form'!H430,"")</f>
        <v/>
      </c>
      <c r="L304" s="100" t="str">
        <f>IF('Board Cutting Form'!J430=2,'Board Cutting Form'!G430&amp;"-"&amp;'Board Cutting Form'!H430,"")</f>
        <v/>
      </c>
      <c r="M304" s="98" t="str">
        <f t="shared" si="14"/>
        <v/>
      </c>
    </row>
    <row r="305" spans="1:13" x14ac:dyDescent="0.25">
      <c r="A305" s="98" t="str">
        <f t="shared" si="12"/>
        <v/>
      </c>
      <c r="B305" s="98" t="str">
        <f>IF('Board Cutting Form'!B431="","",'Board Cutting Form'!B431)</f>
        <v/>
      </c>
      <c r="C305" s="98" t="str">
        <f>IF('Board Cutting Form'!D431="","",'Board Cutting Form'!D431)</f>
        <v/>
      </c>
      <c r="D305" s="98" t="str">
        <f>IF('Board Cutting Form'!E431="","",'Board Cutting Form'!E431)</f>
        <v/>
      </c>
      <c r="E305" s="98" t="str">
        <f>IF('Board Cutting Form'!F431="","",'Board Cutting Form'!F431)</f>
        <v/>
      </c>
      <c r="F305" s="99" t="str">
        <f>IF(OR('Board Cutting Form'!N431&gt;0,'Board Cutting Form'!M431&gt;0,'Board Cutting Form'!K431&gt;0),"("&amp;'Board Cutting Form'!N$12&amp;"-0"&amp;'Board Cutting Form'!N431&amp;" "&amp;'Board Cutting Form'!M$12&amp;"-0"&amp;'Board Cutting Form'!M431&amp;" "&amp;'Board Cutting Form'!K$12&amp;"-0"&amp;'Board Cutting Form'!K431&amp;")","")</f>
        <v/>
      </c>
      <c r="G305" s="98" t="str">
        <f t="shared" si="13"/>
        <v/>
      </c>
      <c r="H305" s="98" t="str">
        <f>IF('Board Cutting Form'!F431="","",'Board Cutting Form'!C431)</f>
        <v/>
      </c>
      <c r="I305" s="98" t="str">
        <f>IF('Board Cutting Form'!I431&gt;=1,'Board Cutting Form'!G431&amp;"-"&amp;'Board Cutting Form'!H431,"")</f>
        <v/>
      </c>
      <c r="J305" s="100" t="str">
        <f>IF('Board Cutting Form'!I431=2,'Board Cutting Form'!G431&amp;"-"&amp;'Board Cutting Form'!H431,"")</f>
        <v/>
      </c>
      <c r="K305" s="100" t="str">
        <f>IF('Board Cutting Form'!J431&gt;=1,'Board Cutting Form'!G431&amp;"-"&amp;'Board Cutting Form'!H431,"")</f>
        <v/>
      </c>
      <c r="L305" s="100" t="str">
        <f>IF('Board Cutting Form'!J431=2,'Board Cutting Form'!G431&amp;"-"&amp;'Board Cutting Form'!H431,"")</f>
        <v/>
      </c>
      <c r="M305" s="98" t="str">
        <f t="shared" si="14"/>
        <v/>
      </c>
    </row>
    <row r="306" spans="1:13" x14ac:dyDescent="0.25">
      <c r="A306" s="98" t="str">
        <f t="shared" si="12"/>
        <v/>
      </c>
      <c r="B306" s="98" t="str">
        <f>IF('Board Cutting Form'!B432="","",'Board Cutting Form'!B432)</f>
        <v/>
      </c>
      <c r="C306" s="98" t="str">
        <f>IF('Board Cutting Form'!D432="","",'Board Cutting Form'!D432)</f>
        <v/>
      </c>
      <c r="D306" s="98" t="str">
        <f>IF('Board Cutting Form'!E432="","",'Board Cutting Form'!E432)</f>
        <v/>
      </c>
      <c r="E306" s="98" t="str">
        <f>IF('Board Cutting Form'!F432="","",'Board Cutting Form'!F432)</f>
        <v/>
      </c>
      <c r="F306" s="99" t="str">
        <f>IF(OR('Board Cutting Form'!N432&gt;0,'Board Cutting Form'!M432&gt;0,'Board Cutting Form'!K432&gt;0),"("&amp;'Board Cutting Form'!N$12&amp;"-0"&amp;'Board Cutting Form'!N432&amp;" "&amp;'Board Cutting Form'!M$12&amp;"-0"&amp;'Board Cutting Form'!M432&amp;" "&amp;'Board Cutting Form'!K$12&amp;"-0"&amp;'Board Cutting Form'!K432&amp;")","")</f>
        <v/>
      </c>
      <c r="G306" s="98" t="str">
        <f t="shared" si="13"/>
        <v/>
      </c>
      <c r="H306" s="98" t="str">
        <f>IF('Board Cutting Form'!F432="","",'Board Cutting Form'!C432)</f>
        <v/>
      </c>
      <c r="I306" s="98" t="str">
        <f>IF('Board Cutting Form'!I432&gt;=1,'Board Cutting Form'!G432&amp;"-"&amp;'Board Cutting Form'!H432,"")</f>
        <v/>
      </c>
      <c r="J306" s="100" t="str">
        <f>IF('Board Cutting Form'!I432=2,'Board Cutting Form'!G432&amp;"-"&amp;'Board Cutting Form'!H432,"")</f>
        <v/>
      </c>
      <c r="K306" s="100" t="str">
        <f>IF('Board Cutting Form'!J432&gt;=1,'Board Cutting Form'!G432&amp;"-"&amp;'Board Cutting Form'!H432,"")</f>
        <v/>
      </c>
      <c r="L306" s="100" t="str">
        <f>IF('Board Cutting Form'!J432=2,'Board Cutting Form'!G432&amp;"-"&amp;'Board Cutting Form'!H432,"")</f>
        <v/>
      </c>
      <c r="M306" s="98" t="str">
        <f t="shared" si="14"/>
        <v/>
      </c>
    </row>
    <row r="307" spans="1:13" x14ac:dyDescent="0.25">
      <c r="A307" s="98" t="str">
        <f t="shared" si="12"/>
        <v/>
      </c>
      <c r="B307" s="98" t="str">
        <f>IF('Board Cutting Form'!B433="","",'Board Cutting Form'!B433)</f>
        <v/>
      </c>
      <c r="C307" s="98" t="str">
        <f>IF('Board Cutting Form'!D433="","",'Board Cutting Form'!D433)</f>
        <v/>
      </c>
      <c r="D307" s="98" t="str">
        <f>IF('Board Cutting Form'!E433="","",'Board Cutting Form'!E433)</f>
        <v/>
      </c>
      <c r="E307" s="98" t="str">
        <f>IF('Board Cutting Form'!F433="","",'Board Cutting Form'!F433)</f>
        <v/>
      </c>
      <c r="F307" s="99" t="str">
        <f>IF(OR('Board Cutting Form'!N433&gt;0,'Board Cutting Form'!M433&gt;0,'Board Cutting Form'!K433&gt;0),"("&amp;'Board Cutting Form'!N$12&amp;"-0"&amp;'Board Cutting Form'!N433&amp;" "&amp;'Board Cutting Form'!M$12&amp;"-0"&amp;'Board Cutting Form'!M433&amp;" "&amp;'Board Cutting Form'!K$12&amp;"-0"&amp;'Board Cutting Form'!K433&amp;")","")</f>
        <v/>
      </c>
      <c r="G307" s="98" t="str">
        <f t="shared" si="13"/>
        <v/>
      </c>
      <c r="H307" s="98" t="str">
        <f>IF('Board Cutting Form'!F433="","",'Board Cutting Form'!C433)</f>
        <v/>
      </c>
      <c r="I307" s="98" t="str">
        <f>IF('Board Cutting Form'!I433&gt;=1,'Board Cutting Form'!G433&amp;"-"&amp;'Board Cutting Form'!H433,"")</f>
        <v/>
      </c>
      <c r="J307" s="100" t="str">
        <f>IF('Board Cutting Form'!I433=2,'Board Cutting Form'!G433&amp;"-"&amp;'Board Cutting Form'!H433,"")</f>
        <v/>
      </c>
      <c r="K307" s="100" t="str">
        <f>IF('Board Cutting Form'!J433&gt;=1,'Board Cutting Form'!G433&amp;"-"&amp;'Board Cutting Form'!H433,"")</f>
        <v/>
      </c>
      <c r="L307" s="100" t="str">
        <f>IF('Board Cutting Form'!J433=2,'Board Cutting Form'!G433&amp;"-"&amp;'Board Cutting Form'!H433,"")</f>
        <v/>
      </c>
      <c r="M307" s="98" t="str">
        <f t="shared" si="14"/>
        <v/>
      </c>
    </row>
    <row r="308" spans="1:13" x14ac:dyDescent="0.25">
      <c r="A308" s="98" t="str">
        <f t="shared" si="12"/>
        <v/>
      </c>
      <c r="B308" s="98" t="str">
        <f>IF('Board Cutting Form'!B434="","",'Board Cutting Form'!B434)</f>
        <v/>
      </c>
      <c r="C308" s="98" t="str">
        <f>IF('Board Cutting Form'!D434="","",'Board Cutting Form'!D434)</f>
        <v/>
      </c>
      <c r="D308" s="98" t="str">
        <f>IF('Board Cutting Form'!E434="","",'Board Cutting Form'!E434)</f>
        <v/>
      </c>
      <c r="E308" s="98" t="str">
        <f>IF('Board Cutting Form'!F434="","",'Board Cutting Form'!F434)</f>
        <v/>
      </c>
      <c r="F308" s="99" t="str">
        <f>IF(OR('Board Cutting Form'!N434&gt;0,'Board Cutting Form'!M434&gt;0,'Board Cutting Form'!K434&gt;0),"("&amp;'Board Cutting Form'!N$12&amp;"-0"&amp;'Board Cutting Form'!N434&amp;" "&amp;'Board Cutting Form'!M$12&amp;"-0"&amp;'Board Cutting Form'!M434&amp;" "&amp;'Board Cutting Form'!K$12&amp;"-0"&amp;'Board Cutting Form'!K434&amp;")","")</f>
        <v/>
      </c>
      <c r="G308" s="98" t="str">
        <f t="shared" si="13"/>
        <v/>
      </c>
      <c r="H308" s="98" t="str">
        <f>IF('Board Cutting Form'!F434="","",'Board Cutting Form'!C434)</f>
        <v/>
      </c>
      <c r="I308" s="98" t="str">
        <f>IF('Board Cutting Form'!I434&gt;=1,'Board Cutting Form'!G434&amp;"-"&amp;'Board Cutting Form'!H434,"")</f>
        <v/>
      </c>
      <c r="J308" s="100" t="str">
        <f>IF('Board Cutting Form'!I434=2,'Board Cutting Form'!G434&amp;"-"&amp;'Board Cutting Form'!H434,"")</f>
        <v/>
      </c>
      <c r="K308" s="100" t="str">
        <f>IF('Board Cutting Form'!J434&gt;=1,'Board Cutting Form'!G434&amp;"-"&amp;'Board Cutting Form'!H434,"")</f>
        <v/>
      </c>
      <c r="L308" s="100" t="str">
        <f>IF('Board Cutting Form'!J434=2,'Board Cutting Form'!G434&amp;"-"&amp;'Board Cutting Form'!H434,"")</f>
        <v/>
      </c>
      <c r="M308" s="98" t="str">
        <f t="shared" si="14"/>
        <v/>
      </c>
    </row>
    <row r="309" spans="1:13" x14ac:dyDescent="0.25">
      <c r="A309" s="98" t="str">
        <f t="shared" si="12"/>
        <v/>
      </c>
      <c r="B309" s="98" t="str">
        <f>IF('Board Cutting Form'!B435="","",'Board Cutting Form'!B435)</f>
        <v/>
      </c>
      <c r="C309" s="98" t="str">
        <f>IF('Board Cutting Form'!D435="","",'Board Cutting Form'!D435)</f>
        <v/>
      </c>
      <c r="D309" s="98" t="str">
        <f>IF('Board Cutting Form'!E435="","",'Board Cutting Form'!E435)</f>
        <v/>
      </c>
      <c r="E309" s="98" t="str">
        <f>IF('Board Cutting Form'!F435="","",'Board Cutting Form'!F435)</f>
        <v/>
      </c>
      <c r="F309" s="99" t="str">
        <f>IF(OR('Board Cutting Form'!N435&gt;0,'Board Cutting Form'!M435&gt;0,'Board Cutting Form'!K435&gt;0),"("&amp;'Board Cutting Form'!N$12&amp;"-0"&amp;'Board Cutting Form'!N435&amp;" "&amp;'Board Cutting Form'!M$12&amp;"-0"&amp;'Board Cutting Form'!M435&amp;" "&amp;'Board Cutting Form'!K$12&amp;"-0"&amp;'Board Cutting Form'!K435&amp;")","")</f>
        <v/>
      </c>
      <c r="G309" s="98" t="str">
        <f t="shared" si="13"/>
        <v/>
      </c>
      <c r="H309" s="98" t="str">
        <f>IF('Board Cutting Form'!F435="","",'Board Cutting Form'!C435)</f>
        <v/>
      </c>
      <c r="I309" s="98" t="str">
        <f>IF('Board Cutting Form'!I435&gt;=1,'Board Cutting Form'!G435&amp;"-"&amp;'Board Cutting Form'!H435,"")</f>
        <v/>
      </c>
      <c r="J309" s="100" t="str">
        <f>IF('Board Cutting Form'!I435=2,'Board Cutting Form'!G435&amp;"-"&amp;'Board Cutting Form'!H435,"")</f>
        <v/>
      </c>
      <c r="K309" s="100" t="str">
        <f>IF('Board Cutting Form'!J435&gt;=1,'Board Cutting Form'!G435&amp;"-"&amp;'Board Cutting Form'!H435,"")</f>
        <v/>
      </c>
      <c r="L309" s="100" t="str">
        <f>IF('Board Cutting Form'!J435=2,'Board Cutting Form'!G435&amp;"-"&amp;'Board Cutting Form'!H435,"")</f>
        <v/>
      </c>
      <c r="M309" s="98" t="str">
        <f t="shared" si="14"/>
        <v/>
      </c>
    </row>
    <row r="310" spans="1:13" x14ac:dyDescent="0.25">
      <c r="A310" s="98" t="str">
        <f t="shared" si="12"/>
        <v/>
      </c>
      <c r="B310" s="98" t="str">
        <f>IF('Board Cutting Form'!B436="","",'Board Cutting Form'!B436)</f>
        <v/>
      </c>
      <c r="C310" s="98" t="str">
        <f>IF('Board Cutting Form'!D436="","",'Board Cutting Form'!D436)</f>
        <v/>
      </c>
      <c r="D310" s="98" t="str">
        <f>IF('Board Cutting Form'!E436="","",'Board Cutting Form'!E436)</f>
        <v/>
      </c>
      <c r="E310" s="98" t="str">
        <f>IF('Board Cutting Form'!F436="","",'Board Cutting Form'!F436)</f>
        <v/>
      </c>
      <c r="F310" s="99" t="str">
        <f>IF(OR('Board Cutting Form'!N436&gt;0,'Board Cutting Form'!M436&gt;0,'Board Cutting Form'!K436&gt;0),"("&amp;'Board Cutting Form'!N$12&amp;"-0"&amp;'Board Cutting Form'!N436&amp;" "&amp;'Board Cutting Form'!M$12&amp;"-0"&amp;'Board Cutting Form'!M436&amp;" "&amp;'Board Cutting Form'!K$12&amp;"-0"&amp;'Board Cutting Form'!K436&amp;")","")</f>
        <v/>
      </c>
      <c r="G310" s="98" t="str">
        <f t="shared" si="13"/>
        <v/>
      </c>
      <c r="H310" s="98" t="str">
        <f>IF('Board Cutting Form'!F436="","",'Board Cutting Form'!C436)</f>
        <v/>
      </c>
      <c r="I310" s="98" t="str">
        <f>IF('Board Cutting Form'!I436&gt;=1,'Board Cutting Form'!G436&amp;"-"&amp;'Board Cutting Form'!H436,"")</f>
        <v/>
      </c>
      <c r="J310" s="100" t="str">
        <f>IF('Board Cutting Form'!I436=2,'Board Cutting Form'!G436&amp;"-"&amp;'Board Cutting Form'!H436,"")</f>
        <v/>
      </c>
      <c r="K310" s="100" t="str">
        <f>IF('Board Cutting Form'!J436&gt;=1,'Board Cutting Form'!G436&amp;"-"&amp;'Board Cutting Form'!H436,"")</f>
        <v/>
      </c>
      <c r="L310" s="100" t="str">
        <f>IF('Board Cutting Form'!J436=2,'Board Cutting Form'!G436&amp;"-"&amp;'Board Cutting Form'!H436,"")</f>
        <v/>
      </c>
      <c r="M310" s="98" t="str">
        <f t="shared" si="14"/>
        <v/>
      </c>
    </row>
    <row r="311" spans="1:13" x14ac:dyDescent="0.25">
      <c r="A311" s="98" t="str">
        <f t="shared" si="12"/>
        <v/>
      </c>
      <c r="B311" s="98" t="str">
        <f>IF('Board Cutting Form'!B437="","",'Board Cutting Form'!B437)</f>
        <v/>
      </c>
      <c r="C311" s="98" t="str">
        <f>IF('Board Cutting Form'!D437="","",'Board Cutting Form'!D437)</f>
        <v/>
      </c>
      <c r="D311" s="98" t="str">
        <f>IF('Board Cutting Form'!E437="","",'Board Cutting Form'!E437)</f>
        <v/>
      </c>
      <c r="E311" s="98" t="str">
        <f>IF('Board Cutting Form'!F437="","",'Board Cutting Form'!F437)</f>
        <v/>
      </c>
      <c r="F311" s="99" t="str">
        <f>IF(OR('Board Cutting Form'!N437&gt;0,'Board Cutting Form'!M437&gt;0,'Board Cutting Form'!K437&gt;0),"("&amp;'Board Cutting Form'!N$12&amp;"-0"&amp;'Board Cutting Form'!N437&amp;" "&amp;'Board Cutting Form'!M$12&amp;"-0"&amp;'Board Cutting Form'!M437&amp;" "&amp;'Board Cutting Form'!K$12&amp;"-0"&amp;'Board Cutting Form'!K437&amp;")","")</f>
        <v/>
      </c>
      <c r="G311" s="98" t="str">
        <f t="shared" si="13"/>
        <v/>
      </c>
      <c r="H311" s="98" t="str">
        <f>IF('Board Cutting Form'!F437="","",'Board Cutting Form'!C437)</f>
        <v/>
      </c>
      <c r="I311" s="98" t="str">
        <f>IF('Board Cutting Form'!I437&gt;=1,'Board Cutting Form'!G437&amp;"-"&amp;'Board Cutting Form'!H437,"")</f>
        <v/>
      </c>
      <c r="J311" s="100" t="str">
        <f>IF('Board Cutting Form'!I437=2,'Board Cutting Form'!G437&amp;"-"&amp;'Board Cutting Form'!H437,"")</f>
        <v/>
      </c>
      <c r="K311" s="100" t="str">
        <f>IF('Board Cutting Form'!J437&gt;=1,'Board Cutting Form'!G437&amp;"-"&amp;'Board Cutting Form'!H437,"")</f>
        <v/>
      </c>
      <c r="L311" s="100" t="str">
        <f>IF('Board Cutting Form'!J437=2,'Board Cutting Form'!G437&amp;"-"&amp;'Board Cutting Form'!H437,"")</f>
        <v/>
      </c>
      <c r="M311" s="98" t="str">
        <f t="shared" si="14"/>
        <v/>
      </c>
    </row>
    <row r="312" spans="1:13" x14ac:dyDescent="0.25">
      <c r="A312" s="98" t="str">
        <f t="shared" si="12"/>
        <v/>
      </c>
      <c r="B312" s="98" t="str">
        <f>IF('Board Cutting Form'!B438="","",'Board Cutting Form'!B438)</f>
        <v/>
      </c>
      <c r="C312" s="98" t="str">
        <f>IF('Board Cutting Form'!D438="","",'Board Cutting Form'!D438)</f>
        <v/>
      </c>
      <c r="D312" s="98" t="str">
        <f>IF('Board Cutting Form'!E438="","",'Board Cutting Form'!E438)</f>
        <v/>
      </c>
      <c r="E312" s="98" t="str">
        <f>IF('Board Cutting Form'!F438="","",'Board Cutting Form'!F438)</f>
        <v/>
      </c>
      <c r="F312" s="99" t="str">
        <f>IF(OR('Board Cutting Form'!N438&gt;0,'Board Cutting Form'!M438&gt;0,'Board Cutting Form'!K438&gt;0),"("&amp;'Board Cutting Form'!N$12&amp;"-0"&amp;'Board Cutting Form'!N438&amp;" "&amp;'Board Cutting Form'!M$12&amp;"-0"&amp;'Board Cutting Form'!M438&amp;" "&amp;'Board Cutting Form'!K$12&amp;"-0"&amp;'Board Cutting Form'!K438&amp;")","")</f>
        <v/>
      </c>
      <c r="G312" s="98" t="str">
        <f t="shared" si="13"/>
        <v/>
      </c>
      <c r="H312" s="98" t="str">
        <f>IF('Board Cutting Form'!F438="","",'Board Cutting Form'!C438)</f>
        <v/>
      </c>
      <c r="I312" s="98" t="str">
        <f>IF('Board Cutting Form'!I438&gt;=1,'Board Cutting Form'!G438&amp;"-"&amp;'Board Cutting Form'!H438,"")</f>
        <v/>
      </c>
      <c r="J312" s="100" t="str">
        <f>IF('Board Cutting Form'!I438=2,'Board Cutting Form'!G438&amp;"-"&amp;'Board Cutting Form'!H438,"")</f>
        <v/>
      </c>
      <c r="K312" s="100" t="str">
        <f>IF('Board Cutting Form'!J438&gt;=1,'Board Cutting Form'!G438&amp;"-"&amp;'Board Cutting Form'!H438,"")</f>
        <v/>
      </c>
      <c r="L312" s="100" t="str">
        <f>IF('Board Cutting Form'!J438=2,'Board Cutting Form'!G438&amp;"-"&amp;'Board Cutting Form'!H438,"")</f>
        <v/>
      </c>
      <c r="M312" s="98" t="str">
        <f t="shared" si="14"/>
        <v/>
      </c>
    </row>
    <row r="313" spans="1:13" x14ac:dyDescent="0.25">
      <c r="A313" s="98" t="str">
        <f t="shared" si="12"/>
        <v/>
      </c>
      <c r="B313" s="98" t="str">
        <f>IF('Board Cutting Form'!B439="","",'Board Cutting Form'!B439)</f>
        <v/>
      </c>
      <c r="C313" s="98" t="str">
        <f>IF('Board Cutting Form'!D439="","",'Board Cutting Form'!D439)</f>
        <v/>
      </c>
      <c r="D313" s="98" t="str">
        <f>IF('Board Cutting Form'!E439="","",'Board Cutting Form'!E439)</f>
        <v/>
      </c>
      <c r="E313" s="98" t="str">
        <f>IF('Board Cutting Form'!F439="","",'Board Cutting Form'!F439)</f>
        <v/>
      </c>
      <c r="F313" s="99" t="str">
        <f>IF(OR('Board Cutting Form'!N439&gt;0,'Board Cutting Form'!M439&gt;0,'Board Cutting Form'!K439&gt;0),"("&amp;'Board Cutting Form'!N$12&amp;"-0"&amp;'Board Cutting Form'!N439&amp;" "&amp;'Board Cutting Form'!M$12&amp;"-0"&amp;'Board Cutting Form'!M439&amp;" "&amp;'Board Cutting Form'!K$12&amp;"-0"&amp;'Board Cutting Form'!K439&amp;")","")</f>
        <v/>
      </c>
      <c r="G313" s="98" t="str">
        <f t="shared" si="13"/>
        <v/>
      </c>
      <c r="H313" s="98" t="str">
        <f>IF('Board Cutting Form'!F439="","",'Board Cutting Form'!C439)</f>
        <v/>
      </c>
      <c r="I313" s="98" t="str">
        <f>IF('Board Cutting Form'!I439&gt;=1,'Board Cutting Form'!G439&amp;"-"&amp;'Board Cutting Form'!H439,"")</f>
        <v/>
      </c>
      <c r="J313" s="100" t="str">
        <f>IF('Board Cutting Form'!I439=2,'Board Cutting Form'!G439&amp;"-"&amp;'Board Cutting Form'!H439,"")</f>
        <v/>
      </c>
      <c r="K313" s="100" t="str">
        <f>IF('Board Cutting Form'!J439&gt;=1,'Board Cutting Form'!G439&amp;"-"&amp;'Board Cutting Form'!H439,"")</f>
        <v/>
      </c>
      <c r="L313" s="100" t="str">
        <f>IF('Board Cutting Form'!J439=2,'Board Cutting Form'!G439&amp;"-"&amp;'Board Cutting Form'!H439,"")</f>
        <v/>
      </c>
      <c r="M313" s="98" t="str">
        <f t="shared" si="14"/>
        <v/>
      </c>
    </row>
    <row r="314" spans="1:13" x14ac:dyDescent="0.25">
      <c r="A314" s="98" t="str">
        <f t="shared" si="12"/>
        <v/>
      </c>
      <c r="B314" s="98" t="str">
        <f>IF('Board Cutting Form'!B440="","",'Board Cutting Form'!B440)</f>
        <v/>
      </c>
      <c r="C314" s="98" t="str">
        <f>IF('Board Cutting Form'!D440="","",'Board Cutting Form'!D440)</f>
        <v/>
      </c>
      <c r="D314" s="98" t="str">
        <f>IF('Board Cutting Form'!E440="","",'Board Cutting Form'!E440)</f>
        <v/>
      </c>
      <c r="E314" s="98" t="str">
        <f>IF('Board Cutting Form'!F440="","",'Board Cutting Form'!F440)</f>
        <v/>
      </c>
      <c r="F314" s="99" t="str">
        <f>IF(OR('Board Cutting Form'!N440&gt;0,'Board Cutting Form'!M440&gt;0,'Board Cutting Form'!K440&gt;0),"("&amp;'Board Cutting Form'!N$12&amp;"-0"&amp;'Board Cutting Form'!N440&amp;" "&amp;'Board Cutting Form'!M$12&amp;"-0"&amp;'Board Cutting Form'!M440&amp;" "&amp;'Board Cutting Form'!K$12&amp;"-0"&amp;'Board Cutting Form'!K440&amp;")","")</f>
        <v/>
      </c>
      <c r="G314" s="98" t="str">
        <f t="shared" si="13"/>
        <v/>
      </c>
      <c r="H314" s="98" t="str">
        <f>IF('Board Cutting Form'!F440="","",'Board Cutting Form'!C440)</f>
        <v/>
      </c>
      <c r="I314" s="98" t="str">
        <f>IF('Board Cutting Form'!I440&gt;=1,'Board Cutting Form'!G440&amp;"-"&amp;'Board Cutting Form'!H440,"")</f>
        <v/>
      </c>
      <c r="J314" s="100" t="str">
        <f>IF('Board Cutting Form'!I440=2,'Board Cutting Form'!G440&amp;"-"&amp;'Board Cutting Form'!H440,"")</f>
        <v/>
      </c>
      <c r="K314" s="100" t="str">
        <f>IF('Board Cutting Form'!J440&gt;=1,'Board Cutting Form'!G440&amp;"-"&amp;'Board Cutting Form'!H440,"")</f>
        <v/>
      </c>
      <c r="L314" s="100" t="str">
        <f>IF('Board Cutting Form'!J440=2,'Board Cutting Form'!G440&amp;"-"&amp;'Board Cutting Form'!H440,"")</f>
        <v/>
      </c>
      <c r="M314" s="98" t="str">
        <f t="shared" si="14"/>
        <v/>
      </c>
    </row>
    <row r="315" spans="1:13" x14ac:dyDescent="0.25">
      <c r="A315" s="98" t="str">
        <f t="shared" si="12"/>
        <v/>
      </c>
      <c r="B315" s="98" t="str">
        <f>IF('Board Cutting Form'!B441="","",'Board Cutting Form'!B441)</f>
        <v/>
      </c>
      <c r="C315" s="98" t="str">
        <f>IF('Board Cutting Form'!D441="","",'Board Cutting Form'!D441)</f>
        <v/>
      </c>
      <c r="D315" s="98" t="str">
        <f>IF('Board Cutting Form'!E441="","",'Board Cutting Form'!E441)</f>
        <v/>
      </c>
      <c r="E315" s="98" t="str">
        <f>IF('Board Cutting Form'!F441="","",'Board Cutting Form'!F441)</f>
        <v/>
      </c>
      <c r="F315" s="99" t="str">
        <f>IF(OR('Board Cutting Form'!N441&gt;0,'Board Cutting Form'!M441&gt;0,'Board Cutting Form'!K441&gt;0),"("&amp;'Board Cutting Form'!N$12&amp;"-0"&amp;'Board Cutting Form'!N441&amp;" "&amp;'Board Cutting Form'!M$12&amp;"-0"&amp;'Board Cutting Form'!M441&amp;" "&amp;'Board Cutting Form'!K$12&amp;"-0"&amp;'Board Cutting Form'!K441&amp;")","")</f>
        <v/>
      </c>
      <c r="G315" s="98" t="str">
        <f t="shared" si="13"/>
        <v/>
      </c>
      <c r="H315" s="98" t="str">
        <f>IF('Board Cutting Form'!F441="","",'Board Cutting Form'!C441)</f>
        <v/>
      </c>
      <c r="I315" s="98" t="str">
        <f>IF('Board Cutting Form'!I441&gt;=1,'Board Cutting Form'!G441&amp;"-"&amp;'Board Cutting Form'!H441,"")</f>
        <v/>
      </c>
      <c r="J315" s="100" t="str">
        <f>IF('Board Cutting Form'!I441=2,'Board Cutting Form'!G441&amp;"-"&amp;'Board Cutting Form'!H441,"")</f>
        <v/>
      </c>
      <c r="K315" s="100" t="str">
        <f>IF('Board Cutting Form'!J441&gt;=1,'Board Cutting Form'!G441&amp;"-"&amp;'Board Cutting Form'!H441,"")</f>
        <v/>
      </c>
      <c r="L315" s="100" t="str">
        <f>IF('Board Cutting Form'!J441=2,'Board Cutting Form'!G441&amp;"-"&amp;'Board Cutting Form'!H441,"")</f>
        <v/>
      </c>
      <c r="M315" s="98" t="str">
        <f t="shared" si="14"/>
        <v/>
      </c>
    </row>
    <row r="316" spans="1:13" x14ac:dyDescent="0.25">
      <c r="A316" s="98" t="str">
        <f t="shared" si="12"/>
        <v/>
      </c>
      <c r="B316" s="98" t="str">
        <f>IF('Board Cutting Form'!B442="","",'Board Cutting Form'!B442)</f>
        <v/>
      </c>
      <c r="C316" s="98" t="str">
        <f>IF('Board Cutting Form'!D442="","",'Board Cutting Form'!D442)</f>
        <v/>
      </c>
      <c r="D316" s="98" t="str">
        <f>IF('Board Cutting Form'!E442="","",'Board Cutting Form'!E442)</f>
        <v/>
      </c>
      <c r="E316" s="98" t="str">
        <f>IF('Board Cutting Form'!F442="","",'Board Cutting Form'!F442)</f>
        <v/>
      </c>
      <c r="F316" s="99" t="str">
        <f>IF(OR('Board Cutting Form'!N442&gt;0,'Board Cutting Form'!M442&gt;0,'Board Cutting Form'!K442&gt;0),"("&amp;'Board Cutting Form'!N$12&amp;"-0"&amp;'Board Cutting Form'!N442&amp;" "&amp;'Board Cutting Form'!M$12&amp;"-0"&amp;'Board Cutting Form'!M442&amp;" "&amp;'Board Cutting Form'!K$12&amp;"-0"&amp;'Board Cutting Form'!K442&amp;")","")</f>
        <v/>
      </c>
      <c r="G316" s="98" t="str">
        <f t="shared" si="13"/>
        <v/>
      </c>
      <c r="H316" s="98" t="str">
        <f>IF('Board Cutting Form'!F442="","",'Board Cutting Form'!C442)</f>
        <v/>
      </c>
      <c r="I316" s="98" t="str">
        <f>IF('Board Cutting Form'!I442&gt;=1,'Board Cutting Form'!G442&amp;"-"&amp;'Board Cutting Form'!H442,"")</f>
        <v/>
      </c>
      <c r="J316" s="100" t="str">
        <f>IF('Board Cutting Form'!I442=2,'Board Cutting Form'!G442&amp;"-"&amp;'Board Cutting Form'!H442,"")</f>
        <v/>
      </c>
      <c r="K316" s="100" t="str">
        <f>IF('Board Cutting Form'!J442&gt;=1,'Board Cutting Form'!G442&amp;"-"&amp;'Board Cutting Form'!H442,"")</f>
        <v/>
      </c>
      <c r="L316" s="100" t="str">
        <f>IF('Board Cutting Form'!J442=2,'Board Cutting Form'!G442&amp;"-"&amp;'Board Cutting Form'!H442,"")</f>
        <v/>
      </c>
      <c r="M316" s="98" t="str">
        <f t="shared" si="14"/>
        <v/>
      </c>
    </row>
    <row r="317" spans="1:13" x14ac:dyDescent="0.25">
      <c r="A317" s="98" t="str">
        <f t="shared" si="12"/>
        <v/>
      </c>
      <c r="B317" s="98" t="str">
        <f>IF('Board Cutting Form'!B443="","",'Board Cutting Form'!B443)</f>
        <v/>
      </c>
      <c r="C317" s="98" t="str">
        <f>IF('Board Cutting Form'!D443="","",'Board Cutting Form'!D443)</f>
        <v/>
      </c>
      <c r="D317" s="98" t="str">
        <f>IF('Board Cutting Form'!E443="","",'Board Cutting Form'!E443)</f>
        <v/>
      </c>
      <c r="E317" s="98" t="str">
        <f>IF('Board Cutting Form'!F443="","",'Board Cutting Form'!F443)</f>
        <v/>
      </c>
      <c r="F317" s="99" t="str">
        <f>IF(OR('Board Cutting Form'!N443&gt;0,'Board Cutting Form'!M443&gt;0,'Board Cutting Form'!K443&gt;0),"("&amp;'Board Cutting Form'!N$12&amp;"-0"&amp;'Board Cutting Form'!N443&amp;" "&amp;'Board Cutting Form'!M$12&amp;"-0"&amp;'Board Cutting Form'!M443&amp;" "&amp;'Board Cutting Form'!K$12&amp;"-0"&amp;'Board Cutting Form'!K443&amp;")","")</f>
        <v/>
      </c>
      <c r="G317" s="98" t="str">
        <f t="shared" si="13"/>
        <v/>
      </c>
      <c r="H317" s="98" t="str">
        <f>IF('Board Cutting Form'!F443="","",'Board Cutting Form'!C443)</f>
        <v/>
      </c>
      <c r="I317" s="98" t="str">
        <f>IF('Board Cutting Form'!I443&gt;=1,'Board Cutting Form'!G443&amp;"-"&amp;'Board Cutting Form'!H443,"")</f>
        <v/>
      </c>
      <c r="J317" s="100" t="str">
        <f>IF('Board Cutting Form'!I443=2,'Board Cutting Form'!G443&amp;"-"&amp;'Board Cutting Form'!H443,"")</f>
        <v/>
      </c>
      <c r="K317" s="100" t="str">
        <f>IF('Board Cutting Form'!J443&gt;=1,'Board Cutting Form'!G443&amp;"-"&amp;'Board Cutting Form'!H443,"")</f>
        <v/>
      </c>
      <c r="L317" s="100" t="str">
        <f>IF('Board Cutting Form'!J443=2,'Board Cutting Form'!G443&amp;"-"&amp;'Board Cutting Form'!H443,"")</f>
        <v/>
      </c>
      <c r="M317" s="98" t="str">
        <f t="shared" si="14"/>
        <v/>
      </c>
    </row>
    <row r="318" spans="1:13" x14ac:dyDescent="0.25">
      <c r="A318" s="98" t="str">
        <f t="shared" si="12"/>
        <v/>
      </c>
      <c r="B318" s="98" t="str">
        <f>IF('Board Cutting Form'!B444="","",'Board Cutting Form'!B444)</f>
        <v/>
      </c>
      <c r="C318" s="98" t="str">
        <f>IF('Board Cutting Form'!D444="","",'Board Cutting Form'!D444)</f>
        <v/>
      </c>
      <c r="D318" s="98" t="str">
        <f>IF('Board Cutting Form'!E444="","",'Board Cutting Form'!E444)</f>
        <v/>
      </c>
      <c r="E318" s="98" t="str">
        <f>IF('Board Cutting Form'!F444="","",'Board Cutting Form'!F444)</f>
        <v/>
      </c>
      <c r="F318" s="99" t="str">
        <f>IF(OR('Board Cutting Form'!N444&gt;0,'Board Cutting Form'!M444&gt;0,'Board Cutting Form'!K444&gt;0),"("&amp;'Board Cutting Form'!N$12&amp;"-0"&amp;'Board Cutting Form'!N444&amp;" "&amp;'Board Cutting Form'!M$12&amp;"-0"&amp;'Board Cutting Form'!M444&amp;" "&amp;'Board Cutting Form'!K$12&amp;"-0"&amp;'Board Cutting Form'!K444&amp;")","")</f>
        <v/>
      </c>
      <c r="G318" s="98" t="str">
        <f t="shared" si="13"/>
        <v/>
      </c>
      <c r="H318" s="98" t="str">
        <f>IF('Board Cutting Form'!F444="","",'Board Cutting Form'!C444)</f>
        <v/>
      </c>
      <c r="I318" s="98" t="str">
        <f>IF('Board Cutting Form'!I444&gt;=1,'Board Cutting Form'!G444&amp;"-"&amp;'Board Cutting Form'!H444,"")</f>
        <v/>
      </c>
      <c r="J318" s="100" t="str">
        <f>IF('Board Cutting Form'!I444=2,'Board Cutting Form'!G444&amp;"-"&amp;'Board Cutting Form'!H444,"")</f>
        <v/>
      </c>
      <c r="K318" s="100" t="str">
        <f>IF('Board Cutting Form'!J444&gt;=1,'Board Cutting Form'!G444&amp;"-"&amp;'Board Cutting Form'!H444,"")</f>
        <v/>
      </c>
      <c r="L318" s="100" t="str">
        <f>IF('Board Cutting Form'!J444=2,'Board Cutting Form'!G444&amp;"-"&amp;'Board Cutting Form'!H444,"")</f>
        <v/>
      </c>
      <c r="M318" s="98" t="str">
        <f t="shared" si="14"/>
        <v/>
      </c>
    </row>
    <row r="319" spans="1:13" x14ac:dyDescent="0.25">
      <c r="A319" s="98" t="str">
        <f t="shared" si="12"/>
        <v/>
      </c>
      <c r="B319" s="98" t="str">
        <f>IF('Board Cutting Form'!B445="","",'Board Cutting Form'!B445)</f>
        <v/>
      </c>
      <c r="C319" s="98" t="str">
        <f>IF('Board Cutting Form'!D445="","",'Board Cutting Form'!D445)</f>
        <v/>
      </c>
      <c r="D319" s="98" t="str">
        <f>IF('Board Cutting Form'!E445="","",'Board Cutting Form'!E445)</f>
        <v/>
      </c>
      <c r="E319" s="98" t="str">
        <f>IF('Board Cutting Form'!F445="","",'Board Cutting Form'!F445)</f>
        <v/>
      </c>
      <c r="F319" s="99" t="str">
        <f>IF(OR('Board Cutting Form'!N445&gt;0,'Board Cutting Form'!M445&gt;0,'Board Cutting Form'!K445&gt;0),"("&amp;'Board Cutting Form'!N$12&amp;"-0"&amp;'Board Cutting Form'!N445&amp;" "&amp;'Board Cutting Form'!M$12&amp;"-0"&amp;'Board Cutting Form'!M445&amp;" "&amp;'Board Cutting Form'!K$12&amp;"-0"&amp;'Board Cutting Form'!K445&amp;")","")</f>
        <v/>
      </c>
      <c r="G319" s="98" t="str">
        <f t="shared" si="13"/>
        <v/>
      </c>
      <c r="H319" s="98" t="str">
        <f>IF('Board Cutting Form'!F445="","",'Board Cutting Form'!C445)</f>
        <v/>
      </c>
      <c r="I319" s="98" t="str">
        <f>IF('Board Cutting Form'!I445&gt;=1,'Board Cutting Form'!G445&amp;"-"&amp;'Board Cutting Form'!H445,"")</f>
        <v/>
      </c>
      <c r="J319" s="100" t="str">
        <f>IF('Board Cutting Form'!I445=2,'Board Cutting Form'!G445&amp;"-"&amp;'Board Cutting Form'!H445,"")</f>
        <v/>
      </c>
      <c r="K319" s="100" t="str">
        <f>IF('Board Cutting Form'!J445&gt;=1,'Board Cutting Form'!G445&amp;"-"&amp;'Board Cutting Form'!H445,"")</f>
        <v/>
      </c>
      <c r="L319" s="100" t="str">
        <f>IF('Board Cutting Form'!J445=2,'Board Cutting Form'!G445&amp;"-"&amp;'Board Cutting Form'!H445,"")</f>
        <v/>
      </c>
      <c r="M319" s="98" t="str">
        <f t="shared" si="14"/>
        <v/>
      </c>
    </row>
    <row r="320" spans="1:13" x14ac:dyDescent="0.25">
      <c r="A320" s="98" t="str">
        <f t="shared" si="12"/>
        <v/>
      </c>
      <c r="B320" s="98" t="str">
        <f>IF('Board Cutting Form'!B446="","",'Board Cutting Form'!B446)</f>
        <v/>
      </c>
      <c r="C320" s="98" t="str">
        <f>IF('Board Cutting Form'!D446="","",'Board Cutting Form'!D446)</f>
        <v/>
      </c>
      <c r="D320" s="98" t="str">
        <f>IF('Board Cutting Form'!E446="","",'Board Cutting Form'!E446)</f>
        <v/>
      </c>
      <c r="E320" s="98" t="str">
        <f>IF('Board Cutting Form'!F446="","",'Board Cutting Form'!F446)</f>
        <v/>
      </c>
      <c r="F320" s="99" t="str">
        <f>IF(OR('Board Cutting Form'!N446&gt;0,'Board Cutting Form'!M446&gt;0,'Board Cutting Form'!K446&gt;0),"("&amp;'Board Cutting Form'!N$12&amp;"-0"&amp;'Board Cutting Form'!N446&amp;" "&amp;'Board Cutting Form'!M$12&amp;"-0"&amp;'Board Cutting Form'!M446&amp;" "&amp;'Board Cutting Form'!K$12&amp;"-0"&amp;'Board Cutting Form'!K446&amp;")","")</f>
        <v/>
      </c>
      <c r="G320" s="98" t="str">
        <f t="shared" si="13"/>
        <v/>
      </c>
      <c r="H320" s="98" t="str">
        <f>IF('Board Cutting Form'!F446="","",'Board Cutting Form'!C446)</f>
        <v/>
      </c>
      <c r="I320" s="98" t="str">
        <f>IF('Board Cutting Form'!I446&gt;=1,'Board Cutting Form'!G446&amp;"-"&amp;'Board Cutting Form'!H446,"")</f>
        <v/>
      </c>
      <c r="J320" s="100" t="str">
        <f>IF('Board Cutting Form'!I446=2,'Board Cutting Form'!G446&amp;"-"&amp;'Board Cutting Form'!H446,"")</f>
        <v/>
      </c>
      <c r="K320" s="100" t="str">
        <f>IF('Board Cutting Form'!J446&gt;=1,'Board Cutting Form'!G446&amp;"-"&amp;'Board Cutting Form'!H446,"")</f>
        <v/>
      </c>
      <c r="L320" s="100" t="str">
        <f>IF('Board Cutting Form'!J446=2,'Board Cutting Form'!G446&amp;"-"&amp;'Board Cutting Form'!H446,"")</f>
        <v/>
      </c>
      <c r="M320" s="98" t="str">
        <f t="shared" si="14"/>
        <v/>
      </c>
    </row>
    <row r="321" spans="1:13" x14ac:dyDescent="0.25">
      <c r="A321" s="98" t="str">
        <f t="shared" si="12"/>
        <v/>
      </c>
      <c r="B321" s="98" t="str">
        <f>IF('Board Cutting Form'!B447="","",'Board Cutting Form'!B447)</f>
        <v/>
      </c>
      <c r="C321" s="98" t="str">
        <f>IF('Board Cutting Form'!D447="","",'Board Cutting Form'!D447)</f>
        <v/>
      </c>
      <c r="D321" s="98" t="str">
        <f>IF('Board Cutting Form'!E447="","",'Board Cutting Form'!E447)</f>
        <v/>
      </c>
      <c r="E321" s="98" t="str">
        <f>IF('Board Cutting Form'!F447="","",'Board Cutting Form'!F447)</f>
        <v/>
      </c>
      <c r="F321" s="99" t="str">
        <f>IF(OR('Board Cutting Form'!N447&gt;0,'Board Cutting Form'!M447&gt;0,'Board Cutting Form'!K447&gt;0),"("&amp;'Board Cutting Form'!N$12&amp;"-0"&amp;'Board Cutting Form'!N447&amp;" "&amp;'Board Cutting Form'!M$12&amp;"-0"&amp;'Board Cutting Form'!M447&amp;" "&amp;'Board Cutting Form'!K$12&amp;"-0"&amp;'Board Cutting Form'!K447&amp;")","")</f>
        <v/>
      </c>
      <c r="G321" s="98" t="str">
        <f t="shared" si="13"/>
        <v/>
      </c>
      <c r="H321" s="98" t="str">
        <f>IF('Board Cutting Form'!F447="","",'Board Cutting Form'!C447)</f>
        <v/>
      </c>
      <c r="I321" s="98" t="str">
        <f>IF('Board Cutting Form'!I447&gt;=1,'Board Cutting Form'!G447&amp;"-"&amp;'Board Cutting Form'!H447,"")</f>
        <v/>
      </c>
      <c r="J321" s="100" t="str">
        <f>IF('Board Cutting Form'!I447=2,'Board Cutting Form'!G447&amp;"-"&amp;'Board Cutting Form'!H447,"")</f>
        <v/>
      </c>
      <c r="K321" s="100" t="str">
        <f>IF('Board Cutting Form'!J447&gt;=1,'Board Cutting Form'!G447&amp;"-"&amp;'Board Cutting Form'!H447,"")</f>
        <v/>
      </c>
      <c r="L321" s="100" t="str">
        <f>IF('Board Cutting Form'!J447=2,'Board Cutting Form'!G447&amp;"-"&amp;'Board Cutting Form'!H447,"")</f>
        <v/>
      </c>
      <c r="M321" s="98" t="str">
        <f t="shared" si="14"/>
        <v/>
      </c>
    </row>
    <row r="322" spans="1:13" x14ac:dyDescent="0.25">
      <c r="A322" s="98" t="str">
        <f t="shared" si="12"/>
        <v/>
      </c>
      <c r="B322" s="98" t="str">
        <f>IF('Board Cutting Form'!B448="","",'Board Cutting Form'!B448)</f>
        <v/>
      </c>
      <c r="C322" s="98" t="str">
        <f>IF('Board Cutting Form'!D448="","",'Board Cutting Form'!D448)</f>
        <v/>
      </c>
      <c r="D322" s="98" t="str">
        <f>IF('Board Cutting Form'!E448="","",'Board Cutting Form'!E448)</f>
        <v/>
      </c>
      <c r="E322" s="98" t="str">
        <f>IF('Board Cutting Form'!F448="","",'Board Cutting Form'!F448)</f>
        <v/>
      </c>
      <c r="F322" s="99" t="str">
        <f>IF(OR('Board Cutting Form'!N448&gt;0,'Board Cutting Form'!M448&gt;0,'Board Cutting Form'!K448&gt;0),"("&amp;'Board Cutting Form'!N$12&amp;"-0"&amp;'Board Cutting Form'!N448&amp;" "&amp;'Board Cutting Form'!M$12&amp;"-0"&amp;'Board Cutting Form'!M448&amp;" "&amp;'Board Cutting Form'!K$12&amp;"-0"&amp;'Board Cutting Form'!K448&amp;")","")</f>
        <v/>
      </c>
      <c r="G322" s="98" t="str">
        <f t="shared" si="13"/>
        <v/>
      </c>
      <c r="H322" s="98" t="str">
        <f>IF('Board Cutting Form'!F448="","",'Board Cutting Form'!C448)</f>
        <v/>
      </c>
      <c r="I322" s="98" t="str">
        <f>IF('Board Cutting Form'!I448&gt;=1,'Board Cutting Form'!G448&amp;"-"&amp;'Board Cutting Form'!H448,"")</f>
        <v/>
      </c>
      <c r="J322" s="100" t="str">
        <f>IF('Board Cutting Form'!I448=2,'Board Cutting Form'!G448&amp;"-"&amp;'Board Cutting Form'!H448,"")</f>
        <v/>
      </c>
      <c r="K322" s="100" t="str">
        <f>IF('Board Cutting Form'!J448&gt;=1,'Board Cutting Form'!G448&amp;"-"&amp;'Board Cutting Form'!H448,"")</f>
        <v/>
      </c>
      <c r="L322" s="100" t="str">
        <f>IF('Board Cutting Form'!J448=2,'Board Cutting Form'!G448&amp;"-"&amp;'Board Cutting Form'!H448,"")</f>
        <v/>
      </c>
      <c r="M322" s="98" t="str">
        <f t="shared" si="14"/>
        <v/>
      </c>
    </row>
    <row r="323" spans="1:13" x14ac:dyDescent="0.25">
      <c r="A323" s="98" t="str">
        <f t="shared" ref="A323:A334" si="15">IF(E323="","","Input Panel")</f>
        <v/>
      </c>
      <c r="B323" s="98" t="str">
        <f>IF('Board Cutting Form'!B449="","",'Board Cutting Form'!B449)</f>
        <v/>
      </c>
      <c r="C323" s="98" t="str">
        <f>IF('Board Cutting Form'!D449="","",'Board Cutting Form'!D449)</f>
        <v/>
      </c>
      <c r="D323" s="98" t="str">
        <f>IF('Board Cutting Form'!E449="","",'Board Cutting Form'!E449)</f>
        <v/>
      </c>
      <c r="E323" s="98" t="str">
        <f>IF('Board Cutting Form'!F449="","",'Board Cutting Form'!F449)</f>
        <v/>
      </c>
      <c r="F323" s="99" t="str">
        <f>IF(OR('Board Cutting Form'!N449&gt;0,'Board Cutting Form'!M449&gt;0,'Board Cutting Form'!K449&gt;0),"("&amp;'Board Cutting Form'!N$12&amp;"-0"&amp;'Board Cutting Form'!N449&amp;" "&amp;'Board Cutting Form'!M$12&amp;"-0"&amp;'Board Cutting Form'!M449&amp;" "&amp;'Board Cutting Form'!K$12&amp;"-0"&amp;'Board Cutting Form'!K449&amp;")","")</f>
        <v/>
      </c>
      <c r="G323" s="98" t="str">
        <f t="shared" ref="G323:G334" si="16">IF(E323="","","SameAsSheet")</f>
        <v/>
      </c>
      <c r="H323" s="98" t="str">
        <f>IF('Board Cutting Form'!F449="","",'Board Cutting Form'!C449)</f>
        <v/>
      </c>
      <c r="I323" s="98" t="str">
        <f>IF('Board Cutting Form'!I449&gt;=1,'Board Cutting Form'!G449&amp;"-"&amp;'Board Cutting Form'!H449,"")</f>
        <v/>
      </c>
      <c r="J323" s="100" t="str">
        <f>IF('Board Cutting Form'!I449=2,'Board Cutting Form'!G449&amp;"-"&amp;'Board Cutting Form'!H449,"")</f>
        <v/>
      </c>
      <c r="K323" s="100" t="str">
        <f>IF('Board Cutting Form'!J449&gt;=1,'Board Cutting Form'!G449&amp;"-"&amp;'Board Cutting Form'!H449,"")</f>
        <v/>
      </c>
      <c r="L323" s="100" t="str">
        <f>IF('Board Cutting Form'!J449=2,'Board Cutting Form'!G449&amp;"-"&amp;'Board Cutting Form'!H449,"")</f>
        <v/>
      </c>
      <c r="M323" s="98" t="str">
        <f t="shared" ref="M323:M334" si="17">IF(E323="","","TRUE")</f>
        <v/>
      </c>
    </row>
    <row r="324" spans="1:13" x14ac:dyDescent="0.25">
      <c r="A324" s="98" t="str">
        <f t="shared" si="15"/>
        <v/>
      </c>
      <c r="B324" s="98" t="str">
        <f>IF('Board Cutting Form'!B450="","",'Board Cutting Form'!B450)</f>
        <v/>
      </c>
      <c r="C324" s="98" t="str">
        <f>IF('Board Cutting Form'!D450="","",'Board Cutting Form'!D450)</f>
        <v/>
      </c>
      <c r="D324" s="98" t="str">
        <f>IF('Board Cutting Form'!E450="","",'Board Cutting Form'!E450)</f>
        <v/>
      </c>
      <c r="E324" s="98" t="str">
        <f>IF('Board Cutting Form'!F450="","",'Board Cutting Form'!F450)</f>
        <v/>
      </c>
      <c r="F324" s="99" t="str">
        <f>IF(OR('Board Cutting Form'!N450&gt;0,'Board Cutting Form'!M450&gt;0,'Board Cutting Form'!K450&gt;0),"("&amp;'Board Cutting Form'!N$12&amp;"-0"&amp;'Board Cutting Form'!N450&amp;" "&amp;'Board Cutting Form'!M$12&amp;"-0"&amp;'Board Cutting Form'!M450&amp;" "&amp;'Board Cutting Form'!K$12&amp;"-0"&amp;'Board Cutting Form'!K450&amp;")","")</f>
        <v/>
      </c>
      <c r="G324" s="98" t="str">
        <f t="shared" si="16"/>
        <v/>
      </c>
      <c r="H324" s="98" t="str">
        <f>IF('Board Cutting Form'!F450="","",'Board Cutting Form'!C450)</f>
        <v/>
      </c>
      <c r="I324" s="98" t="str">
        <f>IF('Board Cutting Form'!I450&gt;=1,'Board Cutting Form'!G450&amp;"-"&amp;'Board Cutting Form'!H450,"")</f>
        <v/>
      </c>
      <c r="J324" s="100" t="str">
        <f>IF('Board Cutting Form'!I450=2,'Board Cutting Form'!G450&amp;"-"&amp;'Board Cutting Form'!H450,"")</f>
        <v/>
      </c>
      <c r="K324" s="100" t="str">
        <f>IF('Board Cutting Form'!J450&gt;=1,'Board Cutting Form'!G450&amp;"-"&amp;'Board Cutting Form'!H450,"")</f>
        <v/>
      </c>
      <c r="L324" s="100" t="str">
        <f>IF('Board Cutting Form'!J450=2,'Board Cutting Form'!G450&amp;"-"&amp;'Board Cutting Form'!H450,"")</f>
        <v/>
      </c>
      <c r="M324" s="98" t="str">
        <f t="shared" si="17"/>
        <v/>
      </c>
    </row>
    <row r="325" spans="1:13" x14ac:dyDescent="0.25">
      <c r="A325" s="98" t="str">
        <f t="shared" si="15"/>
        <v/>
      </c>
      <c r="B325" s="98" t="str">
        <f>IF('Board Cutting Form'!B451="","",'Board Cutting Form'!B451)</f>
        <v/>
      </c>
      <c r="C325" s="98" t="str">
        <f>IF('Board Cutting Form'!D451="","",'Board Cutting Form'!D451)</f>
        <v/>
      </c>
      <c r="D325" s="98" t="str">
        <f>IF('Board Cutting Form'!E451="","",'Board Cutting Form'!E451)</f>
        <v/>
      </c>
      <c r="E325" s="98" t="str">
        <f>IF('Board Cutting Form'!F451="","",'Board Cutting Form'!F451)</f>
        <v/>
      </c>
      <c r="F325" s="99" t="str">
        <f>IF(OR('Board Cutting Form'!N451&gt;0,'Board Cutting Form'!M451&gt;0,'Board Cutting Form'!K451&gt;0),"("&amp;'Board Cutting Form'!N$12&amp;"-0"&amp;'Board Cutting Form'!N451&amp;" "&amp;'Board Cutting Form'!M$12&amp;"-0"&amp;'Board Cutting Form'!M451&amp;" "&amp;'Board Cutting Form'!K$12&amp;"-0"&amp;'Board Cutting Form'!K451&amp;")","")</f>
        <v/>
      </c>
      <c r="G325" s="98" t="str">
        <f t="shared" si="16"/>
        <v/>
      </c>
      <c r="H325" s="98" t="str">
        <f>IF('Board Cutting Form'!F451="","",'Board Cutting Form'!C451)</f>
        <v/>
      </c>
      <c r="I325" s="98" t="str">
        <f>IF('Board Cutting Form'!I451&gt;=1,'Board Cutting Form'!G451&amp;"-"&amp;'Board Cutting Form'!H451,"")</f>
        <v/>
      </c>
      <c r="J325" s="100" t="str">
        <f>IF('Board Cutting Form'!I451=2,'Board Cutting Form'!G451&amp;"-"&amp;'Board Cutting Form'!H451,"")</f>
        <v/>
      </c>
      <c r="K325" s="100" t="str">
        <f>IF('Board Cutting Form'!J451&gt;=1,'Board Cutting Form'!G451&amp;"-"&amp;'Board Cutting Form'!H451,"")</f>
        <v/>
      </c>
      <c r="L325" s="100" t="str">
        <f>IF('Board Cutting Form'!J451=2,'Board Cutting Form'!G451&amp;"-"&amp;'Board Cutting Form'!H451,"")</f>
        <v/>
      </c>
      <c r="M325" s="98" t="str">
        <f t="shared" si="17"/>
        <v/>
      </c>
    </row>
    <row r="326" spans="1:13" x14ac:dyDescent="0.25">
      <c r="A326" s="98" t="str">
        <f t="shared" si="15"/>
        <v/>
      </c>
      <c r="B326" s="98" t="str">
        <f>IF('Board Cutting Form'!B452="","",'Board Cutting Form'!B452)</f>
        <v/>
      </c>
      <c r="C326" s="98" t="str">
        <f>IF('Board Cutting Form'!D452="","",'Board Cutting Form'!D452)</f>
        <v/>
      </c>
      <c r="D326" s="98" t="str">
        <f>IF('Board Cutting Form'!E452="","",'Board Cutting Form'!E452)</f>
        <v/>
      </c>
      <c r="E326" s="98" t="str">
        <f>IF('Board Cutting Form'!F452="","",'Board Cutting Form'!F452)</f>
        <v/>
      </c>
      <c r="F326" s="99" t="str">
        <f>IF(OR('Board Cutting Form'!N452&gt;0,'Board Cutting Form'!M452&gt;0,'Board Cutting Form'!K452&gt;0),"("&amp;'Board Cutting Form'!N$12&amp;"-0"&amp;'Board Cutting Form'!N452&amp;" "&amp;'Board Cutting Form'!M$12&amp;"-0"&amp;'Board Cutting Form'!M452&amp;" "&amp;'Board Cutting Form'!K$12&amp;"-0"&amp;'Board Cutting Form'!K452&amp;")","")</f>
        <v/>
      </c>
      <c r="G326" s="98" t="str">
        <f t="shared" si="16"/>
        <v/>
      </c>
      <c r="H326" s="98" t="str">
        <f>IF('Board Cutting Form'!F452="","",'Board Cutting Form'!C452)</f>
        <v/>
      </c>
      <c r="I326" s="98" t="str">
        <f>IF('Board Cutting Form'!I452&gt;=1,'Board Cutting Form'!G452&amp;"-"&amp;'Board Cutting Form'!H452,"")</f>
        <v/>
      </c>
      <c r="J326" s="100" t="str">
        <f>IF('Board Cutting Form'!I452=2,'Board Cutting Form'!G452&amp;"-"&amp;'Board Cutting Form'!H452,"")</f>
        <v/>
      </c>
      <c r="K326" s="100" t="str">
        <f>IF('Board Cutting Form'!J452&gt;=1,'Board Cutting Form'!G452&amp;"-"&amp;'Board Cutting Form'!H452,"")</f>
        <v/>
      </c>
      <c r="L326" s="100" t="str">
        <f>IF('Board Cutting Form'!J452=2,'Board Cutting Form'!G452&amp;"-"&amp;'Board Cutting Form'!H452,"")</f>
        <v/>
      </c>
      <c r="M326" s="98" t="str">
        <f t="shared" si="17"/>
        <v/>
      </c>
    </row>
    <row r="327" spans="1:13" x14ac:dyDescent="0.25">
      <c r="A327" s="98" t="str">
        <f t="shared" si="15"/>
        <v/>
      </c>
      <c r="B327" s="98" t="str">
        <f>IF('Board Cutting Form'!B453="","",'Board Cutting Form'!B453)</f>
        <v/>
      </c>
      <c r="C327" s="98" t="str">
        <f>IF('Board Cutting Form'!D453="","",'Board Cutting Form'!D453)</f>
        <v/>
      </c>
      <c r="D327" s="98" t="str">
        <f>IF('Board Cutting Form'!E453="","",'Board Cutting Form'!E453)</f>
        <v/>
      </c>
      <c r="E327" s="98" t="str">
        <f>IF('Board Cutting Form'!F453="","",'Board Cutting Form'!F453)</f>
        <v/>
      </c>
      <c r="F327" s="99" t="str">
        <f>IF(OR('Board Cutting Form'!N453&gt;0,'Board Cutting Form'!M453&gt;0,'Board Cutting Form'!K453&gt;0),"("&amp;'Board Cutting Form'!N$12&amp;"-0"&amp;'Board Cutting Form'!N453&amp;" "&amp;'Board Cutting Form'!M$12&amp;"-0"&amp;'Board Cutting Form'!M453&amp;" "&amp;'Board Cutting Form'!K$12&amp;"-0"&amp;'Board Cutting Form'!K453&amp;")","")</f>
        <v/>
      </c>
      <c r="G327" s="98" t="str">
        <f t="shared" si="16"/>
        <v/>
      </c>
      <c r="H327" s="98" t="str">
        <f>IF('Board Cutting Form'!F453="","",'Board Cutting Form'!C453)</f>
        <v/>
      </c>
      <c r="I327" s="98" t="str">
        <f>IF('Board Cutting Form'!I453&gt;=1,'Board Cutting Form'!G453&amp;"-"&amp;'Board Cutting Form'!H453,"")</f>
        <v/>
      </c>
      <c r="J327" s="100" t="str">
        <f>IF('Board Cutting Form'!I453=2,'Board Cutting Form'!G453&amp;"-"&amp;'Board Cutting Form'!H453,"")</f>
        <v/>
      </c>
      <c r="K327" s="100" t="str">
        <f>IF('Board Cutting Form'!J453&gt;=1,'Board Cutting Form'!G453&amp;"-"&amp;'Board Cutting Form'!H453,"")</f>
        <v/>
      </c>
      <c r="L327" s="100" t="str">
        <f>IF('Board Cutting Form'!J453=2,'Board Cutting Form'!G453&amp;"-"&amp;'Board Cutting Form'!H453,"")</f>
        <v/>
      </c>
      <c r="M327" s="98" t="str">
        <f t="shared" si="17"/>
        <v/>
      </c>
    </row>
    <row r="328" spans="1:13" x14ac:dyDescent="0.25">
      <c r="A328" s="98" t="str">
        <f t="shared" si="15"/>
        <v/>
      </c>
      <c r="B328" s="98" t="str">
        <f>IF('Board Cutting Form'!B454="","",'Board Cutting Form'!B454)</f>
        <v/>
      </c>
      <c r="C328" s="98" t="str">
        <f>IF('Board Cutting Form'!D454="","",'Board Cutting Form'!D454)</f>
        <v/>
      </c>
      <c r="D328" s="98" t="str">
        <f>IF('Board Cutting Form'!E454="","",'Board Cutting Form'!E454)</f>
        <v/>
      </c>
      <c r="E328" s="98" t="str">
        <f>IF('Board Cutting Form'!F454="","",'Board Cutting Form'!F454)</f>
        <v/>
      </c>
      <c r="F328" s="99" t="str">
        <f>IF(OR('Board Cutting Form'!N454&gt;0,'Board Cutting Form'!M454&gt;0,'Board Cutting Form'!K454&gt;0),"("&amp;'Board Cutting Form'!N$12&amp;"-0"&amp;'Board Cutting Form'!N454&amp;" "&amp;'Board Cutting Form'!M$12&amp;"-0"&amp;'Board Cutting Form'!M454&amp;" "&amp;'Board Cutting Form'!K$12&amp;"-0"&amp;'Board Cutting Form'!K454&amp;")","")</f>
        <v/>
      </c>
      <c r="G328" s="98" t="str">
        <f t="shared" si="16"/>
        <v/>
      </c>
      <c r="H328" s="98" t="str">
        <f>IF('Board Cutting Form'!F454="","",'Board Cutting Form'!C454)</f>
        <v/>
      </c>
      <c r="I328" s="98" t="str">
        <f>IF('Board Cutting Form'!I454&gt;=1,'Board Cutting Form'!G454&amp;"-"&amp;'Board Cutting Form'!H454,"")</f>
        <v/>
      </c>
      <c r="J328" s="100" t="str">
        <f>IF('Board Cutting Form'!I454=2,'Board Cutting Form'!G454&amp;"-"&amp;'Board Cutting Form'!H454,"")</f>
        <v/>
      </c>
      <c r="K328" s="100" t="str">
        <f>IF('Board Cutting Form'!J454&gt;=1,'Board Cutting Form'!G454&amp;"-"&amp;'Board Cutting Form'!H454,"")</f>
        <v/>
      </c>
      <c r="L328" s="100" t="str">
        <f>IF('Board Cutting Form'!J454=2,'Board Cutting Form'!G454&amp;"-"&amp;'Board Cutting Form'!H454,"")</f>
        <v/>
      </c>
      <c r="M328" s="98" t="str">
        <f t="shared" si="17"/>
        <v/>
      </c>
    </row>
    <row r="329" spans="1:13" x14ac:dyDescent="0.25">
      <c r="A329" s="98" t="str">
        <f t="shared" si="15"/>
        <v/>
      </c>
      <c r="B329" s="98" t="str">
        <f>IF('Board Cutting Form'!B455="","",'Board Cutting Form'!B455)</f>
        <v/>
      </c>
      <c r="C329" s="98" t="str">
        <f>IF('Board Cutting Form'!D455="","",'Board Cutting Form'!D455)</f>
        <v/>
      </c>
      <c r="D329" s="98" t="str">
        <f>IF('Board Cutting Form'!E455="","",'Board Cutting Form'!E455)</f>
        <v/>
      </c>
      <c r="E329" s="98" t="str">
        <f>IF('Board Cutting Form'!F455="","",'Board Cutting Form'!F455)</f>
        <v/>
      </c>
      <c r="F329" s="99" t="str">
        <f>IF(OR('Board Cutting Form'!N455&gt;0,'Board Cutting Form'!M455&gt;0,'Board Cutting Form'!K455&gt;0),"("&amp;'Board Cutting Form'!N$12&amp;"-0"&amp;'Board Cutting Form'!N455&amp;" "&amp;'Board Cutting Form'!M$12&amp;"-0"&amp;'Board Cutting Form'!M455&amp;" "&amp;'Board Cutting Form'!K$12&amp;"-0"&amp;'Board Cutting Form'!K455&amp;")","")</f>
        <v/>
      </c>
      <c r="G329" s="98" t="str">
        <f t="shared" si="16"/>
        <v/>
      </c>
      <c r="H329" s="98" t="str">
        <f>IF('Board Cutting Form'!F455="","",'Board Cutting Form'!C455)</f>
        <v/>
      </c>
      <c r="I329" s="98" t="str">
        <f>IF('Board Cutting Form'!I455&gt;=1,'Board Cutting Form'!G455&amp;"-"&amp;'Board Cutting Form'!H455,"")</f>
        <v/>
      </c>
      <c r="J329" s="100" t="str">
        <f>IF('Board Cutting Form'!I455=2,'Board Cutting Form'!G455&amp;"-"&amp;'Board Cutting Form'!H455,"")</f>
        <v/>
      </c>
      <c r="K329" s="100" t="str">
        <f>IF('Board Cutting Form'!J455&gt;=1,'Board Cutting Form'!G455&amp;"-"&amp;'Board Cutting Form'!H455,"")</f>
        <v/>
      </c>
      <c r="L329" s="100" t="str">
        <f>IF('Board Cutting Form'!J455=2,'Board Cutting Form'!G455&amp;"-"&amp;'Board Cutting Form'!H455,"")</f>
        <v/>
      </c>
      <c r="M329" s="98" t="str">
        <f t="shared" si="17"/>
        <v/>
      </c>
    </row>
    <row r="330" spans="1:13" x14ac:dyDescent="0.25">
      <c r="A330" s="98" t="str">
        <f t="shared" si="15"/>
        <v/>
      </c>
      <c r="B330" s="98" t="str">
        <f>IF('Board Cutting Form'!B456="","",'Board Cutting Form'!B456)</f>
        <v/>
      </c>
      <c r="C330" s="98" t="str">
        <f>IF('Board Cutting Form'!D456="","",'Board Cutting Form'!D456)</f>
        <v/>
      </c>
      <c r="D330" s="98" t="str">
        <f>IF('Board Cutting Form'!E456="","",'Board Cutting Form'!E456)</f>
        <v/>
      </c>
      <c r="E330" s="98" t="str">
        <f>IF('Board Cutting Form'!F456="","",'Board Cutting Form'!F456)</f>
        <v/>
      </c>
      <c r="F330" s="99" t="str">
        <f>IF(OR('Board Cutting Form'!N456&gt;0,'Board Cutting Form'!M456&gt;0,'Board Cutting Form'!K456&gt;0),"("&amp;'Board Cutting Form'!N$12&amp;"-0"&amp;'Board Cutting Form'!N456&amp;" "&amp;'Board Cutting Form'!M$12&amp;"-0"&amp;'Board Cutting Form'!M456&amp;" "&amp;'Board Cutting Form'!K$12&amp;"-0"&amp;'Board Cutting Form'!K456&amp;")","")</f>
        <v/>
      </c>
      <c r="G330" s="98" t="str">
        <f t="shared" si="16"/>
        <v/>
      </c>
      <c r="H330" s="98" t="str">
        <f>IF('Board Cutting Form'!F456="","",'Board Cutting Form'!C456)</f>
        <v/>
      </c>
      <c r="I330" s="98" t="str">
        <f>IF('Board Cutting Form'!I456&gt;=1,'Board Cutting Form'!G456&amp;"-"&amp;'Board Cutting Form'!H456,"")</f>
        <v/>
      </c>
      <c r="J330" s="100" t="str">
        <f>IF('Board Cutting Form'!I456=2,'Board Cutting Form'!G456&amp;"-"&amp;'Board Cutting Form'!H456,"")</f>
        <v/>
      </c>
      <c r="K330" s="100" t="str">
        <f>IF('Board Cutting Form'!J456&gt;=1,'Board Cutting Form'!G456&amp;"-"&amp;'Board Cutting Form'!H456,"")</f>
        <v/>
      </c>
      <c r="L330" s="100" t="str">
        <f>IF('Board Cutting Form'!J456=2,'Board Cutting Form'!G456&amp;"-"&amp;'Board Cutting Form'!H456,"")</f>
        <v/>
      </c>
      <c r="M330" s="98" t="str">
        <f t="shared" si="17"/>
        <v/>
      </c>
    </row>
    <row r="331" spans="1:13" x14ac:dyDescent="0.25">
      <c r="A331" s="98" t="str">
        <f t="shared" si="15"/>
        <v/>
      </c>
      <c r="B331" s="98" t="str">
        <f>IF('Board Cutting Form'!B457="","",'Board Cutting Form'!B457)</f>
        <v/>
      </c>
      <c r="C331" s="98" t="str">
        <f>IF('Board Cutting Form'!D457="","",'Board Cutting Form'!D457)</f>
        <v/>
      </c>
      <c r="D331" s="98" t="str">
        <f>IF('Board Cutting Form'!E457="","",'Board Cutting Form'!E457)</f>
        <v/>
      </c>
      <c r="E331" s="98" t="str">
        <f>IF('Board Cutting Form'!F457="","",'Board Cutting Form'!F457)</f>
        <v/>
      </c>
      <c r="F331" s="99" t="str">
        <f>IF(OR('Board Cutting Form'!N457&gt;0,'Board Cutting Form'!M457&gt;0,'Board Cutting Form'!K457&gt;0),"("&amp;'Board Cutting Form'!N$12&amp;"-0"&amp;'Board Cutting Form'!N457&amp;" "&amp;'Board Cutting Form'!M$12&amp;"-0"&amp;'Board Cutting Form'!M457&amp;" "&amp;'Board Cutting Form'!K$12&amp;"-0"&amp;'Board Cutting Form'!K457&amp;")","")</f>
        <v/>
      </c>
      <c r="G331" s="98" t="str">
        <f t="shared" si="16"/>
        <v/>
      </c>
      <c r="H331" s="98" t="str">
        <f>IF('Board Cutting Form'!F457="","",'Board Cutting Form'!C457)</f>
        <v/>
      </c>
      <c r="I331" s="98" t="str">
        <f>IF('Board Cutting Form'!I457&gt;=1,'Board Cutting Form'!G457&amp;"-"&amp;'Board Cutting Form'!H457,"")</f>
        <v/>
      </c>
      <c r="J331" s="100" t="str">
        <f>IF('Board Cutting Form'!I457=2,'Board Cutting Form'!G457&amp;"-"&amp;'Board Cutting Form'!H457,"")</f>
        <v/>
      </c>
      <c r="K331" s="100" t="str">
        <f>IF('Board Cutting Form'!J457&gt;=1,'Board Cutting Form'!G457&amp;"-"&amp;'Board Cutting Form'!H457,"")</f>
        <v/>
      </c>
      <c r="L331" s="100" t="str">
        <f>IF('Board Cutting Form'!J457=2,'Board Cutting Form'!G457&amp;"-"&amp;'Board Cutting Form'!H457,"")</f>
        <v/>
      </c>
      <c r="M331" s="98" t="str">
        <f t="shared" si="17"/>
        <v/>
      </c>
    </row>
    <row r="332" spans="1:13" x14ac:dyDescent="0.25">
      <c r="A332" s="98" t="str">
        <f t="shared" si="15"/>
        <v/>
      </c>
      <c r="B332" s="98" t="str">
        <f>IF('Board Cutting Form'!B458="","",'Board Cutting Form'!B458)</f>
        <v/>
      </c>
      <c r="C332" s="98" t="str">
        <f>IF('Board Cutting Form'!D458="","",'Board Cutting Form'!D458)</f>
        <v/>
      </c>
      <c r="D332" s="98" t="str">
        <f>IF('Board Cutting Form'!E458="","",'Board Cutting Form'!E458)</f>
        <v/>
      </c>
      <c r="E332" s="98" t="str">
        <f>IF('Board Cutting Form'!F458="","",'Board Cutting Form'!F458)</f>
        <v/>
      </c>
      <c r="F332" s="99" t="str">
        <f>IF(OR('Board Cutting Form'!N458&gt;0,'Board Cutting Form'!M458&gt;0,'Board Cutting Form'!K458&gt;0),"("&amp;'Board Cutting Form'!N$12&amp;"-0"&amp;'Board Cutting Form'!N458&amp;" "&amp;'Board Cutting Form'!M$12&amp;"-0"&amp;'Board Cutting Form'!M458&amp;" "&amp;'Board Cutting Form'!K$12&amp;"-0"&amp;'Board Cutting Form'!K458&amp;")","")</f>
        <v/>
      </c>
      <c r="G332" s="98" t="str">
        <f t="shared" si="16"/>
        <v/>
      </c>
      <c r="H332" s="98" t="str">
        <f>IF('Board Cutting Form'!F458="","",'Board Cutting Form'!C458)</f>
        <v/>
      </c>
      <c r="I332" s="98" t="str">
        <f>IF('Board Cutting Form'!I458&gt;=1,'Board Cutting Form'!G458&amp;"-"&amp;'Board Cutting Form'!H458,"")</f>
        <v/>
      </c>
      <c r="J332" s="100" t="str">
        <f>IF('Board Cutting Form'!I458=2,'Board Cutting Form'!G458&amp;"-"&amp;'Board Cutting Form'!H458,"")</f>
        <v/>
      </c>
      <c r="K332" s="100" t="str">
        <f>IF('Board Cutting Form'!J458&gt;=1,'Board Cutting Form'!G458&amp;"-"&amp;'Board Cutting Form'!H458,"")</f>
        <v/>
      </c>
      <c r="L332" s="100" t="str">
        <f>IF('Board Cutting Form'!J458=2,'Board Cutting Form'!G458&amp;"-"&amp;'Board Cutting Form'!H458,"")</f>
        <v/>
      </c>
      <c r="M332" s="98" t="str">
        <f t="shared" si="17"/>
        <v/>
      </c>
    </row>
    <row r="333" spans="1:13" x14ac:dyDescent="0.25">
      <c r="A333" s="98" t="str">
        <f t="shared" si="15"/>
        <v/>
      </c>
      <c r="B333" s="98" t="str">
        <f>IF('Board Cutting Form'!B459="","",'Board Cutting Form'!B459)</f>
        <v/>
      </c>
      <c r="C333" s="98" t="str">
        <f>IF('Board Cutting Form'!D459="","",'Board Cutting Form'!D459)</f>
        <v/>
      </c>
      <c r="D333" s="98" t="str">
        <f>IF('Board Cutting Form'!E459="","",'Board Cutting Form'!E459)</f>
        <v/>
      </c>
      <c r="E333" s="98" t="str">
        <f>IF('Board Cutting Form'!F459="","",'Board Cutting Form'!F459)</f>
        <v/>
      </c>
      <c r="F333" s="99" t="str">
        <f>IF(OR('Board Cutting Form'!N459&gt;0,'Board Cutting Form'!M459&gt;0,'Board Cutting Form'!K459&gt;0),"("&amp;'Board Cutting Form'!N$12&amp;"-0"&amp;'Board Cutting Form'!N459&amp;" "&amp;'Board Cutting Form'!M$12&amp;"-0"&amp;'Board Cutting Form'!M459&amp;" "&amp;'Board Cutting Form'!K$12&amp;"-0"&amp;'Board Cutting Form'!K459&amp;")","")</f>
        <v/>
      </c>
      <c r="G333" s="98" t="str">
        <f t="shared" si="16"/>
        <v/>
      </c>
      <c r="H333" s="98" t="str">
        <f>IF('Board Cutting Form'!F459="","",'Board Cutting Form'!C459)</f>
        <v/>
      </c>
      <c r="I333" s="98" t="str">
        <f>IF('Board Cutting Form'!I459&gt;=1,'Board Cutting Form'!G459&amp;"-"&amp;'Board Cutting Form'!H459,"")</f>
        <v/>
      </c>
      <c r="J333" s="100" t="str">
        <f>IF('Board Cutting Form'!I459=2,'Board Cutting Form'!G459&amp;"-"&amp;'Board Cutting Form'!H459,"")</f>
        <v/>
      </c>
      <c r="K333" s="100" t="str">
        <f>IF('Board Cutting Form'!J459&gt;=1,'Board Cutting Form'!G459&amp;"-"&amp;'Board Cutting Form'!H459,"")</f>
        <v/>
      </c>
      <c r="L333" s="100" t="str">
        <f>IF('Board Cutting Form'!J459=2,'Board Cutting Form'!G459&amp;"-"&amp;'Board Cutting Form'!H459,"")</f>
        <v/>
      </c>
      <c r="M333" s="98" t="str">
        <f t="shared" si="17"/>
        <v/>
      </c>
    </row>
    <row r="334" spans="1:13" x14ac:dyDescent="0.25">
      <c r="A334" s="98" t="str">
        <f t="shared" si="15"/>
        <v/>
      </c>
      <c r="B334" s="98" t="str">
        <f>IF('Board Cutting Form'!B460="","",'Board Cutting Form'!B460)</f>
        <v/>
      </c>
      <c r="C334" s="98" t="str">
        <f>IF('Board Cutting Form'!D460="","",'Board Cutting Form'!D460)</f>
        <v/>
      </c>
      <c r="D334" s="98" t="str">
        <f>IF('Board Cutting Form'!E460="","",'Board Cutting Form'!E460)</f>
        <v/>
      </c>
      <c r="E334" s="98" t="str">
        <f>IF('Board Cutting Form'!F460="","",'Board Cutting Form'!F460)</f>
        <v/>
      </c>
      <c r="F334" s="99" t="str">
        <f>IF(OR('Board Cutting Form'!N460&gt;0,'Board Cutting Form'!M460&gt;0,'Board Cutting Form'!K460&gt;0),"("&amp;'Board Cutting Form'!N$12&amp;"-0"&amp;'Board Cutting Form'!N460&amp;" "&amp;'Board Cutting Form'!M$12&amp;"-0"&amp;'Board Cutting Form'!M460&amp;" "&amp;'Board Cutting Form'!K$12&amp;"-0"&amp;'Board Cutting Form'!K460&amp;")","")</f>
        <v/>
      </c>
      <c r="G334" s="98" t="str">
        <f t="shared" si="16"/>
        <v/>
      </c>
      <c r="H334" s="98" t="str">
        <f>IF('Board Cutting Form'!F460="","",'Board Cutting Form'!C460)</f>
        <v/>
      </c>
      <c r="I334" s="98" t="str">
        <f>IF('Board Cutting Form'!I460&gt;=1,'Board Cutting Form'!G460&amp;"-"&amp;'Board Cutting Form'!H460,"")</f>
        <v/>
      </c>
      <c r="J334" s="100" t="str">
        <f>IF('Board Cutting Form'!I460=2,'Board Cutting Form'!G460&amp;"-"&amp;'Board Cutting Form'!H460,"")</f>
        <v/>
      </c>
      <c r="K334" s="100" t="str">
        <f>IF('Board Cutting Form'!J460&gt;=1,'Board Cutting Form'!G460&amp;"-"&amp;'Board Cutting Form'!H460,"")</f>
        <v/>
      </c>
      <c r="L334" s="100" t="str">
        <f>IF('Board Cutting Form'!J460=2,'Board Cutting Form'!G460&amp;"-"&amp;'Board Cutting Form'!H460,"")</f>
        <v/>
      </c>
      <c r="M334" s="98" t="str">
        <f t="shared" si="17"/>
        <v/>
      </c>
    </row>
    <row r="335" spans="1:13" x14ac:dyDescent="0.25">
      <c r="F335" s="99"/>
      <c r="J335" s="100"/>
      <c r="K335" s="100"/>
      <c r="L335" s="100"/>
    </row>
    <row r="336" spans="1:13" x14ac:dyDescent="0.25">
      <c r="F336" s="99"/>
      <c r="J336" s="100"/>
      <c r="K336" s="100"/>
      <c r="L336" s="100"/>
    </row>
    <row r="337" spans="6:12" x14ac:dyDescent="0.25">
      <c r="F337" s="99"/>
      <c r="J337" s="100"/>
      <c r="K337" s="100"/>
      <c r="L337" s="100"/>
    </row>
    <row r="338" spans="6:12" x14ac:dyDescent="0.25">
      <c r="F338" s="99"/>
      <c r="J338" s="100"/>
      <c r="K338" s="100"/>
      <c r="L338" s="100"/>
    </row>
    <row r="339" spans="6:12" x14ac:dyDescent="0.25">
      <c r="F339" s="99"/>
      <c r="J339" s="100"/>
      <c r="K339" s="100"/>
      <c r="L339" s="100"/>
    </row>
    <row r="340" spans="6:12" x14ac:dyDescent="0.25">
      <c r="F340" s="99"/>
      <c r="J340" s="100"/>
      <c r="K340" s="100"/>
      <c r="L340" s="100"/>
    </row>
    <row r="341" spans="6:12" x14ac:dyDescent="0.25">
      <c r="F341" s="99"/>
      <c r="J341" s="100"/>
      <c r="K341" s="100"/>
      <c r="L341" s="100"/>
    </row>
    <row r="342" spans="6:12" x14ac:dyDescent="0.25">
      <c r="F342" s="99"/>
      <c r="J342" s="100"/>
      <c r="K342" s="100"/>
      <c r="L342" s="100"/>
    </row>
    <row r="343" spans="6:12" x14ac:dyDescent="0.25">
      <c r="F343" s="99"/>
      <c r="J343" s="100"/>
      <c r="K343" s="100"/>
      <c r="L343" s="100"/>
    </row>
    <row r="344" spans="6:12" x14ac:dyDescent="0.25">
      <c r="F344" s="99"/>
      <c r="J344" s="100"/>
      <c r="K344" s="100"/>
      <c r="L344" s="100"/>
    </row>
    <row r="345" spans="6:12" x14ac:dyDescent="0.25">
      <c r="F345" s="99"/>
      <c r="J345" s="100"/>
      <c r="K345" s="100"/>
      <c r="L345" s="100"/>
    </row>
    <row r="346" spans="6:12" x14ac:dyDescent="0.25">
      <c r="F346" s="99"/>
      <c r="J346" s="100"/>
      <c r="K346" s="100"/>
      <c r="L346" s="100"/>
    </row>
    <row r="347" spans="6:12" x14ac:dyDescent="0.25">
      <c r="F347" s="99"/>
      <c r="J347" s="100"/>
      <c r="K347" s="100"/>
      <c r="L347" s="100"/>
    </row>
    <row r="348" spans="6:12" x14ac:dyDescent="0.25">
      <c r="F348" s="99"/>
      <c r="J348" s="100"/>
      <c r="K348" s="100"/>
      <c r="L348" s="100"/>
    </row>
    <row r="349" spans="6:12" x14ac:dyDescent="0.25">
      <c r="F349" s="99"/>
      <c r="J349" s="100"/>
      <c r="K349" s="100"/>
      <c r="L349" s="100"/>
    </row>
    <row r="350" spans="6:12" x14ac:dyDescent="0.25">
      <c r="F350" s="99"/>
      <c r="J350" s="100"/>
      <c r="K350" s="100"/>
      <c r="L350" s="100"/>
    </row>
    <row r="351" spans="6:12" x14ac:dyDescent="0.25">
      <c r="F351" s="99"/>
      <c r="J351" s="100"/>
      <c r="K351" s="100"/>
      <c r="L351" s="100"/>
    </row>
    <row r="352" spans="6:12" x14ac:dyDescent="0.25">
      <c r="F352" s="99"/>
      <c r="J352" s="100"/>
      <c r="K352" s="100"/>
      <c r="L352" s="100"/>
    </row>
    <row r="353" spans="6:12" x14ac:dyDescent="0.25">
      <c r="F353" s="99"/>
      <c r="J353" s="100"/>
      <c r="K353" s="100"/>
      <c r="L353" s="100"/>
    </row>
    <row r="354" spans="6:12" x14ac:dyDescent="0.25">
      <c r="F354" s="99"/>
      <c r="J354" s="100"/>
      <c r="K354" s="100"/>
      <c r="L354" s="100"/>
    </row>
    <row r="355" spans="6:12" x14ac:dyDescent="0.25">
      <c r="F355" s="99"/>
      <c r="J355" s="100"/>
      <c r="K355" s="100"/>
      <c r="L355" s="100"/>
    </row>
    <row r="356" spans="6:12" x14ac:dyDescent="0.25">
      <c r="F356" s="99"/>
      <c r="J356" s="100"/>
      <c r="K356" s="100"/>
      <c r="L356" s="100"/>
    </row>
    <row r="357" spans="6:12" x14ac:dyDescent="0.25">
      <c r="F357" s="99"/>
      <c r="J357" s="100"/>
      <c r="K357" s="100"/>
      <c r="L357" s="100"/>
    </row>
    <row r="358" spans="6:12" x14ac:dyDescent="0.25">
      <c r="F358" s="99"/>
      <c r="J358" s="100"/>
      <c r="K358" s="100"/>
      <c r="L358" s="100"/>
    </row>
    <row r="359" spans="6:12" x14ac:dyDescent="0.25">
      <c r="F359" s="99"/>
      <c r="J359" s="100"/>
      <c r="K359" s="100"/>
      <c r="L359" s="100"/>
    </row>
    <row r="360" spans="6:12" x14ac:dyDescent="0.25">
      <c r="F360" s="99"/>
      <c r="J360" s="100"/>
      <c r="K360" s="100"/>
      <c r="L360" s="100"/>
    </row>
    <row r="361" spans="6:12" x14ac:dyDescent="0.25">
      <c r="F361" s="99"/>
      <c r="J361" s="100"/>
      <c r="K361" s="100"/>
      <c r="L361" s="100"/>
    </row>
    <row r="362" spans="6:12" x14ac:dyDescent="0.25">
      <c r="F362" s="99"/>
      <c r="J362" s="100"/>
      <c r="K362" s="100"/>
      <c r="L362" s="100"/>
    </row>
    <row r="363" spans="6:12" x14ac:dyDescent="0.25">
      <c r="F363" s="99"/>
      <c r="J363" s="100"/>
      <c r="K363" s="100"/>
      <c r="L363" s="100"/>
    </row>
    <row r="364" spans="6:12" x14ac:dyDescent="0.25">
      <c r="F364" s="99"/>
      <c r="J364" s="100"/>
      <c r="K364" s="100"/>
      <c r="L364" s="100"/>
    </row>
    <row r="365" spans="6:12" x14ac:dyDescent="0.25">
      <c r="F365" s="99"/>
      <c r="J365" s="100"/>
      <c r="K365" s="100"/>
      <c r="L365" s="100"/>
    </row>
    <row r="366" spans="6:12" x14ac:dyDescent="0.25">
      <c r="F366" s="99"/>
      <c r="J366" s="100"/>
      <c r="K366" s="100"/>
      <c r="L366" s="100"/>
    </row>
    <row r="367" spans="6:12" x14ac:dyDescent="0.25">
      <c r="F367" s="99"/>
      <c r="J367" s="100"/>
      <c r="K367" s="100"/>
      <c r="L367" s="100"/>
    </row>
    <row r="368" spans="6:12" x14ac:dyDescent="0.25">
      <c r="F368" s="99"/>
      <c r="J368" s="100"/>
      <c r="K368" s="100"/>
      <c r="L368" s="100"/>
    </row>
    <row r="369" spans="6:12" x14ac:dyDescent="0.25">
      <c r="F369" s="99"/>
      <c r="J369" s="100"/>
      <c r="K369" s="100"/>
      <c r="L369" s="100"/>
    </row>
    <row r="370" spans="6:12" x14ac:dyDescent="0.25">
      <c r="F370" s="99"/>
      <c r="J370" s="100"/>
      <c r="K370" s="100"/>
      <c r="L370" s="100"/>
    </row>
    <row r="371" spans="6:12" x14ac:dyDescent="0.25">
      <c r="F371" s="99"/>
      <c r="J371" s="100"/>
      <c r="K371" s="100"/>
      <c r="L371" s="100"/>
    </row>
    <row r="372" spans="6:12" x14ac:dyDescent="0.25">
      <c r="F372" s="99"/>
      <c r="J372" s="100"/>
      <c r="K372" s="100"/>
      <c r="L372" s="100"/>
    </row>
    <row r="373" spans="6:12" x14ac:dyDescent="0.25">
      <c r="F373" s="99"/>
      <c r="J373" s="100"/>
      <c r="K373" s="100"/>
      <c r="L373" s="100"/>
    </row>
    <row r="374" spans="6:12" x14ac:dyDescent="0.25">
      <c r="F374" s="99"/>
      <c r="J374" s="100"/>
      <c r="K374" s="100"/>
      <c r="L374" s="100"/>
    </row>
    <row r="375" spans="6:12" x14ac:dyDescent="0.25">
      <c r="F375" s="99"/>
      <c r="J375" s="100"/>
      <c r="K375" s="100"/>
      <c r="L375" s="100"/>
    </row>
    <row r="376" spans="6:12" x14ac:dyDescent="0.25">
      <c r="F376" s="99"/>
      <c r="J376" s="100"/>
      <c r="K376" s="100"/>
      <c r="L376" s="100"/>
    </row>
    <row r="377" spans="6:12" x14ac:dyDescent="0.25">
      <c r="F377" s="99"/>
      <c r="J377" s="100"/>
      <c r="K377" s="100"/>
      <c r="L377" s="100"/>
    </row>
    <row r="378" spans="6:12" x14ac:dyDescent="0.25">
      <c r="F378" s="99"/>
      <c r="J378" s="100"/>
      <c r="K378" s="100"/>
      <c r="L378" s="100"/>
    </row>
    <row r="379" spans="6:12" x14ac:dyDescent="0.25">
      <c r="F379" s="99"/>
      <c r="J379" s="100"/>
      <c r="K379" s="100"/>
      <c r="L379" s="100"/>
    </row>
    <row r="380" spans="6:12" x14ac:dyDescent="0.25">
      <c r="F380" s="99"/>
      <c r="J380" s="100"/>
      <c r="K380" s="100"/>
      <c r="L380" s="100"/>
    </row>
    <row r="381" spans="6:12" x14ac:dyDescent="0.25">
      <c r="F381" s="99"/>
      <c r="J381" s="100"/>
      <c r="K381" s="100"/>
      <c r="L381" s="100"/>
    </row>
    <row r="382" spans="6:12" x14ac:dyDescent="0.25">
      <c r="F382" s="99"/>
      <c r="J382" s="100"/>
      <c r="K382" s="100"/>
      <c r="L382" s="100"/>
    </row>
    <row r="383" spans="6:12" x14ac:dyDescent="0.25">
      <c r="F383" s="99"/>
      <c r="J383" s="100"/>
      <c r="K383" s="100"/>
      <c r="L383" s="100"/>
    </row>
    <row r="384" spans="6:12" x14ac:dyDescent="0.25">
      <c r="F384" s="99"/>
      <c r="J384" s="100"/>
      <c r="K384" s="100"/>
      <c r="L384" s="100"/>
    </row>
    <row r="385" spans="6:12" x14ac:dyDescent="0.25">
      <c r="F385" s="99"/>
      <c r="J385" s="100"/>
      <c r="K385" s="100"/>
      <c r="L385" s="100"/>
    </row>
    <row r="386" spans="6:12" x14ac:dyDescent="0.25">
      <c r="F386" s="99"/>
      <c r="J386" s="100"/>
      <c r="K386" s="100"/>
      <c r="L386" s="100"/>
    </row>
    <row r="387" spans="6:12" x14ac:dyDescent="0.25">
      <c r="F387" s="99"/>
      <c r="J387" s="100"/>
      <c r="K387" s="100"/>
      <c r="L387" s="100"/>
    </row>
    <row r="388" spans="6:12" x14ac:dyDescent="0.25">
      <c r="F388" s="99"/>
      <c r="J388" s="100"/>
      <c r="K388" s="100"/>
      <c r="L388" s="100"/>
    </row>
    <row r="389" spans="6:12" x14ac:dyDescent="0.25">
      <c r="F389" s="99"/>
      <c r="J389" s="100"/>
      <c r="K389" s="100"/>
      <c r="L389" s="100"/>
    </row>
    <row r="390" spans="6:12" x14ac:dyDescent="0.25">
      <c r="F390" s="99"/>
      <c r="J390" s="100"/>
      <c r="K390" s="100"/>
      <c r="L390" s="100"/>
    </row>
    <row r="391" spans="6:12" x14ac:dyDescent="0.25">
      <c r="F391" s="99"/>
      <c r="J391" s="100"/>
      <c r="K391" s="100"/>
      <c r="L391" s="100"/>
    </row>
    <row r="392" spans="6:12" x14ac:dyDescent="0.25">
      <c r="F392" s="99"/>
      <c r="J392" s="100"/>
      <c r="K392" s="100"/>
      <c r="L392" s="100"/>
    </row>
    <row r="393" spans="6:12" x14ac:dyDescent="0.25">
      <c r="F393" s="99"/>
      <c r="J393" s="100"/>
      <c r="K393" s="100"/>
      <c r="L393" s="100"/>
    </row>
    <row r="394" spans="6:12" x14ac:dyDescent="0.25">
      <c r="F394" s="99"/>
      <c r="J394" s="100"/>
      <c r="K394" s="100"/>
      <c r="L394" s="100"/>
    </row>
    <row r="395" spans="6:12" x14ac:dyDescent="0.25">
      <c r="F395" s="99"/>
      <c r="J395" s="100"/>
      <c r="K395" s="100"/>
      <c r="L395" s="100"/>
    </row>
    <row r="396" spans="6:12" x14ac:dyDescent="0.25">
      <c r="F396" s="99"/>
      <c r="J396" s="100"/>
      <c r="K396" s="100"/>
      <c r="L396" s="100"/>
    </row>
    <row r="397" spans="6:12" x14ac:dyDescent="0.25">
      <c r="F397" s="99"/>
      <c r="J397" s="100"/>
      <c r="K397" s="100"/>
      <c r="L397" s="100"/>
    </row>
    <row r="398" spans="6:12" x14ac:dyDescent="0.25">
      <c r="F398" s="99"/>
      <c r="J398" s="100"/>
      <c r="K398" s="100"/>
      <c r="L398" s="100"/>
    </row>
    <row r="399" spans="6:12" x14ac:dyDescent="0.25">
      <c r="F399" s="99"/>
      <c r="J399" s="100"/>
      <c r="K399" s="100"/>
      <c r="L399" s="100"/>
    </row>
    <row r="400" spans="6:12" x14ac:dyDescent="0.25">
      <c r="F400" s="99"/>
      <c r="J400" s="100"/>
      <c r="K400" s="100"/>
      <c r="L400" s="100"/>
    </row>
    <row r="401" spans="6:12" x14ac:dyDescent="0.25">
      <c r="F401" s="99"/>
      <c r="J401" s="100"/>
      <c r="K401" s="100"/>
      <c r="L401" s="100"/>
    </row>
    <row r="402" spans="6:12" x14ac:dyDescent="0.25">
      <c r="F402" s="99"/>
      <c r="J402" s="100"/>
      <c r="K402" s="100"/>
      <c r="L402" s="100"/>
    </row>
    <row r="403" spans="6:12" x14ac:dyDescent="0.25">
      <c r="F403" s="99"/>
      <c r="J403" s="100"/>
      <c r="K403" s="100"/>
      <c r="L403" s="100"/>
    </row>
    <row r="404" spans="6:12" x14ac:dyDescent="0.25">
      <c r="F404" s="99"/>
      <c r="J404" s="100"/>
      <c r="K404" s="100"/>
      <c r="L404" s="100"/>
    </row>
    <row r="405" spans="6:12" x14ac:dyDescent="0.25">
      <c r="F405" s="99"/>
      <c r="J405" s="100"/>
      <c r="K405" s="100"/>
      <c r="L405" s="100"/>
    </row>
    <row r="406" spans="6:12" x14ac:dyDescent="0.25">
      <c r="F406" s="99"/>
      <c r="J406" s="100"/>
      <c r="K406" s="100"/>
      <c r="L406" s="100"/>
    </row>
    <row r="407" spans="6:12" x14ac:dyDescent="0.25">
      <c r="F407" s="99"/>
      <c r="J407" s="100"/>
      <c r="K407" s="100"/>
      <c r="L407" s="100"/>
    </row>
    <row r="408" spans="6:12" x14ac:dyDescent="0.25">
      <c r="F408" s="99"/>
      <c r="J408" s="100"/>
      <c r="K408" s="100"/>
      <c r="L408" s="100"/>
    </row>
    <row r="409" spans="6:12" x14ac:dyDescent="0.25">
      <c r="F409" s="99"/>
      <c r="J409" s="100"/>
      <c r="K409" s="100"/>
      <c r="L409" s="100"/>
    </row>
    <row r="410" spans="6:12" x14ac:dyDescent="0.25">
      <c r="F410" s="99"/>
      <c r="J410" s="100"/>
      <c r="K410" s="100"/>
      <c r="L410" s="100"/>
    </row>
    <row r="411" spans="6:12" x14ac:dyDescent="0.25">
      <c r="F411" s="99"/>
      <c r="J411" s="100"/>
      <c r="K411" s="100"/>
      <c r="L411" s="100"/>
    </row>
    <row r="412" spans="6:12" x14ac:dyDescent="0.25">
      <c r="F412" s="99"/>
      <c r="J412" s="100"/>
      <c r="K412" s="100"/>
      <c r="L412" s="100"/>
    </row>
    <row r="413" spans="6:12" x14ac:dyDescent="0.25">
      <c r="F413" s="99"/>
      <c r="J413" s="100"/>
      <c r="K413" s="100"/>
      <c r="L413" s="100"/>
    </row>
    <row r="414" spans="6:12" x14ac:dyDescent="0.25">
      <c r="F414" s="99"/>
      <c r="J414" s="100"/>
      <c r="K414" s="100"/>
      <c r="L414" s="100"/>
    </row>
    <row r="415" spans="6:12" x14ac:dyDescent="0.25">
      <c r="F415" s="99"/>
      <c r="J415" s="100"/>
      <c r="K415" s="100"/>
      <c r="L415" s="100"/>
    </row>
    <row r="416" spans="6:12" x14ac:dyDescent="0.25">
      <c r="F416" s="99"/>
      <c r="J416" s="100"/>
      <c r="K416" s="100"/>
      <c r="L416" s="100"/>
    </row>
    <row r="417" spans="6:12" x14ac:dyDescent="0.25">
      <c r="F417" s="99"/>
      <c r="J417" s="100"/>
      <c r="K417" s="100"/>
      <c r="L417" s="100"/>
    </row>
    <row r="418" spans="6:12" x14ac:dyDescent="0.25">
      <c r="F418" s="99"/>
      <c r="J418" s="100"/>
      <c r="K418" s="100"/>
      <c r="L418" s="100"/>
    </row>
    <row r="419" spans="6:12" x14ac:dyDescent="0.25">
      <c r="F419" s="99"/>
      <c r="J419" s="100"/>
      <c r="K419" s="100"/>
      <c r="L419" s="100"/>
    </row>
    <row r="420" spans="6:12" x14ac:dyDescent="0.25">
      <c r="F420" s="99"/>
      <c r="J420" s="100"/>
      <c r="K420" s="100"/>
      <c r="L420" s="100"/>
    </row>
    <row r="421" spans="6:12" x14ac:dyDescent="0.25">
      <c r="F421" s="99"/>
      <c r="J421" s="100"/>
      <c r="K421" s="100"/>
      <c r="L421" s="100"/>
    </row>
    <row r="422" spans="6:12" x14ac:dyDescent="0.25">
      <c r="F422" s="99"/>
      <c r="J422" s="100"/>
      <c r="K422" s="100"/>
      <c r="L422" s="100"/>
    </row>
    <row r="423" spans="6:12" x14ac:dyDescent="0.25">
      <c r="F423" s="99"/>
      <c r="J423" s="100"/>
      <c r="K423" s="100"/>
      <c r="L423" s="100"/>
    </row>
    <row r="424" spans="6:12" x14ac:dyDescent="0.25">
      <c r="F424" s="99"/>
      <c r="J424" s="100"/>
      <c r="K424" s="100"/>
      <c r="L424" s="100"/>
    </row>
    <row r="425" spans="6:12" x14ac:dyDescent="0.25">
      <c r="F425" s="99"/>
      <c r="J425" s="100"/>
      <c r="K425" s="100"/>
      <c r="L425" s="100"/>
    </row>
    <row r="426" spans="6:12" x14ac:dyDescent="0.25">
      <c r="F426" s="99"/>
      <c r="J426" s="100"/>
      <c r="K426" s="100"/>
      <c r="L426" s="100"/>
    </row>
    <row r="427" spans="6:12" x14ac:dyDescent="0.25">
      <c r="F427" s="99"/>
      <c r="J427" s="100"/>
      <c r="K427" s="100"/>
      <c r="L427" s="100"/>
    </row>
    <row r="428" spans="6:12" x14ac:dyDescent="0.25">
      <c r="F428" s="99"/>
      <c r="J428" s="100"/>
      <c r="K428" s="100"/>
      <c r="L428" s="100"/>
    </row>
    <row r="429" spans="6:12" x14ac:dyDescent="0.25">
      <c r="F429" s="99"/>
      <c r="J429" s="100"/>
      <c r="K429" s="100"/>
      <c r="L429" s="100"/>
    </row>
    <row r="430" spans="6:12" x14ac:dyDescent="0.25">
      <c r="F430" s="99"/>
      <c r="J430" s="100"/>
      <c r="K430" s="100"/>
      <c r="L430" s="100"/>
    </row>
    <row r="431" spans="6:12" x14ac:dyDescent="0.25">
      <c r="F431" s="99"/>
      <c r="J431" s="100"/>
      <c r="K431" s="100"/>
      <c r="L431" s="100"/>
    </row>
    <row r="432" spans="6:12" x14ac:dyDescent="0.25">
      <c r="F432" s="99"/>
      <c r="J432" s="100"/>
      <c r="K432" s="100"/>
      <c r="L432" s="100"/>
    </row>
    <row r="433" spans="6:12" x14ac:dyDescent="0.25">
      <c r="F433" s="99"/>
      <c r="J433" s="100"/>
      <c r="K433" s="100"/>
      <c r="L433" s="100"/>
    </row>
    <row r="434" spans="6:12" x14ac:dyDescent="0.25">
      <c r="F434" s="99"/>
      <c r="J434" s="100"/>
      <c r="K434" s="100"/>
      <c r="L434" s="100"/>
    </row>
    <row r="435" spans="6:12" x14ac:dyDescent="0.25">
      <c r="F435" s="99"/>
      <c r="J435" s="100"/>
      <c r="K435" s="100"/>
      <c r="L435" s="100"/>
    </row>
    <row r="436" spans="6:12" x14ac:dyDescent="0.25">
      <c r="F436" s="99"/>
      <c r="J436" s="100"/>
      <c r="K436" s="100"/>
      <c r="L436" s="100"/>
    </row>
    <row r="437" spans="6:12" x14ac:dyDescent="0.25">
      <c r="F437" s="99"/>
      <c r="J437" s="100"/>
      <c r="K437" s="100"/>
      <c r="L437" s="100"/>
    </row>
    <row r="438" spans="6:12" x14ac:dyDescent="0.25">
      <c r="F438" s="99"/>
      <c r="J438" s="100"/>
      <c r="K438" s="100"/>
      <c r="L438" s="100"/>
    </row>
    <row r="439" spans="6:12" x14ac:dyDescent="0.25">
      <c r="F439" s="99"/>
      <c r="J439" s="100"/>
      <c r="K439" s="100"/>
      <c r="L439" s="100"/>
    </row>
    <row r="440" spans="6:12" x14ac:dyDescent="0.25">
      <c r="F440" s="99"/>
      <c r="J440" s="100"/>
      <c r="K440" s="100"/>
      <c r="L440" s="100"/>
    </row>
    <row r="441" spans="6:12" x14ac:dyDescent="0.25">
      <c r="F441" s="99"/>
      <c r="J441" s="100"/>
      <c r="K441" s="100"/>
      <c r="L441" s="100"/>
    </row>
    <row r="442" spans="6:12" x14ac:dyDescent="0.25">
      <c r="F442" s="99"/>
      <c r="J442" s="100"/>
      <c r="K442" s="100"/>
      <c r="L442" s="100"/>
    </row>
    <row r="443" spans="6:12" x14ac:dyDescent="0.25">
      <c r="F443" s="99"/>
      <c r="J443" s="100"/>
      <c r="K443" s="100"/>
      <c r="L443" s="100"/>
    </row>
    <row r="444" spans="6:12" x14ac:dyDescent="0.25">
      <c r="F444" s="99"/>
      <c r="J444" s="100"/>
      <c r="K444" s="100"/>
      <c r="L444" s="100"/>
    </row>
    <row r="445" spans="6:12" x14ac:dyDescent="0.25">
      <c r="F445" s="99"/>
      <c r="J445" s="100"/>
      <c r="K445" s="100"/>
      <c r="L445" s="100"/>
    </row>
    <row r="446" spans="6:12" x14ac:dyDescent="0.25">
      <c r="F446" s="99"/>
      <c r="J446" s="100"/>
      <c r="K446" s="100"/>
      <c r="L446" s="100"/>
    </row>
    <row r="447" spans="6:12" x14ac:dyDescent="0.25">
      <c r="F447" s="99"/>
      <c r="J447" s="100"/>
      <c r="K447" s="100"/>
      <c r="L447" s="100"/>
    </row>
    <row r="448" spans="6:12" x14ac:dyDescent="0.25">
      <c r="F448" s="99"/>
      <c r="J448" s="100"/>
      <c r="K448" s="100"/>
      <c r="L448" s="100"/>
    </row>
    <row r="449" spans="6:12" x14ac:dyDescent="0.25">
      <c r="F449" s="99"/>
      <c r="J449" s="100"/>
      <c r="K449" s="100"/>
      <c r="L449" s="100"/>
    </row>
    <row r="450" spans="6:12" x14ac:dyDescent="0.25">
      <c r="F450" s="99"/>
      <c r="J450" s="100"/>
      <c r="K450" s="100"/>
      <c r="L450" s="100"/>
    </row>
    <row r="451" spans="6:12" x14ac:dyDescent="0.25">
      <c r="F451" s="99"/>
      <c r="J451" s="100"/>
      <c r="K451" s="100"/>
      <c r="L451" s="100"/>
    </row>
    <row r="452" spans="6:12" x14ac:dyDescent="0.25">
      <c r="F452" s="99"/>
      <c r="J452" s="100"/>
      <c r="K452" s="100"/>
      <c r="L452" s="100"/>
    </row>
    <row r="453" spans="6:12" x14ac:dyDescent="0.25">
      <c r="F453" s="99"/>
      <c r="J453" s="100"/>
      <c r="K453" s="100"/>
      <c r="L453" s="100"/>
    </row>
    <row r="454" spans="6:12" x14ac:dyDescent="0.25">
      <c r="F454" s="99"/>
      <c r="J454" s="100"/>
      <c r="K454" s="100"/>
      <c r="L454" s="100"/>
    </row>
    <row r="455" spans="6:12" x14ac:dyDescent="0.25">
      <c r="F455" s="99"/>
      <c r="J455" s="100"/>
      <c r="K455" s="100"/>
      <c r="L455" s="100"/>
    </row>
    <row r="456" spans="6:12" x14ac:dyDescent="0.25">
      <c r="F456" s="99"/>
      <c r="J456" s="100"/>
      <c r="K456" s="100"/>
      <c r="L456" s="100"/>
    </row>
    <row r="457" spans="6:12" x14ac:dyDescent="0.25">
      <c r="F457" s="99"/>
      <c r="J457" s="100"/>
      <c r="K457" s="100"/>
      <c r="L457" s="100"/>
    </row>
    <row r="458" spans="6:12" x14ac:dyDescent="0.25">
      <c r="F458" s="99"/>
      <c r="J458" s="100"/>
      <c r="K458" s="100"/>
      <c r="L458" s="100"/>
    </row>
    <row r="459" spans="6:12" x14ac:dyDescent="0.25">
      <c r="F459" s="99"/>
      <c r="J459" s="100"/>
      <c r="K459" s="100"/>
      <c r="L459" s="100"/>
    </row>
    <row r="460" spans="6:12" x14ac:dyDescent="0.25">
      <c r="F460" s="99"/>
      <c r="J460" s="100"/>
      <c r="K460" s="100"/>
      <c r="L460" s="100"/>
    </row>
    <row r="461" spans="6:12" x14ac:dyDescent="0.25">
      <c r="F461" s="99"/>
      <c r="J461" s="100"/>
      <c r="K461" s="100"/>
      <c r="L461" s="100"/>
    </row>
    <row r="462" spans="6:12" x14ac:dyDescent="0.25">
      <c r="F462" s="99"/>
      <c r="J462" s="100"/>
      <c r="K462" s="100"/>
      <c r="L462" s="100"/>
    </row>
    <row r="463" spans="6:12" x14ac:dyDescent="0.25">
      <c r="F463" s="99"/>
      <c r="J463" s="100"/>
      <c r="K463" s="100"/>
      <c r="L463" s="100"/>
    </row>
    <row r="464" spans="6:12" x14ac:dyDescent="0.25">
      <c r="F464" s="99"/>
      <c r="J464" s="100"/>
      <c r="K464" s="100"/>
      <c r="L464" s="100"/>
    </row>
    <row r="465" spans="6:12" x14ac:dyDescent="0.25">
      <c r="F465" s="99"/>
      <c r="J465" s="100"/>
      <c r="K465" s="100"/>
      <c r="L465" s="100"/>
    </row>
    <row r="466" spans="6:12" x14ac:dyDescent="0.25">
      <c r="F466" s="99"/>
      <c r="J466" s="100"/>
      <c r="K466" s="100"/>
      <c r="L466" s="100"/>
    </row>
    <row r="467" spans="6:12" x14ac:dyDescent="0.25">
      <c r="F467" s="99"/>
      <c r="J467" s="100"/>
      <c r="K467" s="100"/>
      <c r="L467" s="100"/>
    </row>
    <row r="468" spans="6:12" x14ac:dyDescent="0.25">
      <c r="F468" s="99"/>
      <c r="J468" s="100"/>
      <c r="K468" s="100"/>
      <c r="L468" s="100"/>
    </row>
    <row r="469" spans="6:12" x14ac:dyDescent="0.25">
      <c r="F469" s="99"/>
      <c r="J469" s="100"/>
      <c r="K469" s="100"/>
      <c r="L469" s="100"/>
    </row>
    <row r="470" spans="6:12" x14ac:dyDescent="0.25">
      <c r="F470" s="99"/>
      <c r="J470" s="100"/>
      <c r="K470" s="100"/>
      <c r="L470" s="100"/>
    </row>
    <row r="471" spans="6:12" x14ac:dyDescent="0.25">
      <c r="F471" s="99"/>
      <c r="J471" s="100"/>
      <c r="K471" s="100"/>
      <c r="L471" s="100"/>
    </row>
    <row r="472" spans="6:12" x14ac:dyDescent="0.25">
      <c r="F472" s="99"/>
      <c r="J472" s="100"/>
      <c r="K472" s="100"/>
      <c r="L472" s="100"/>
    </row>
    <row r="473" spans="6:12" x14ac:dyDescent="0.25">
      <c r="F473" s="99"/>
      <c r="J473" s="100"/>
      <c r="K473" s="100"/>
      <c r="L473" s="100"/>
    </row>
    <row r="474" spans="6:12" x14ac:dyDescent="0.25">
      <c r="F474" s="99"/>
      <c r="J474" s="100"/>
      <c r="K474" s="100"/>
      <c r="L474" s="100"/>
    </row>
    <row r="475" spans="6:12" x14ac:dyDescent="0.25">
      <c r="F475" s="99"/>
      <c r="J475" s="100"/>
      <c r="K475" s="100"/>
      <c r="L475" s="100"/>
    </row>
  </sheetData>
  <sheetProtection algorithmName="SHA-512" hashValue="P/zH1piEBr4ic+jVxtySgFOSJYxM10bfzwtzto0vxAQZb7+s0tZeYC43Xy3DvtftGV0HmyHAnvCFKOb4zU5nlA==" saltValue="Ahv8hb6P5JQr/EKj6vZf0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246"/>
  <sheetViews>
    <sheetView view="pageLayout" zoomScaleNormal="100" workbookViewId="0">
      <selection activeCell="B128" sqref="B128"/>
    </sheetView>
  </sheetViews>
  <sheetFormatPr defaultColWidth="9.140625" defaultRowHeight="16.7" customHeight="1" x14ac:dyDescent="0.2"/>
  <cols>
    <col min="1" max="1" width="3.7109375" style="10" customWidth="1"/>
    <col min="2" max="5" width="17.42578125" style="1" customWidth="1"/>
    <col min="6" max="7" width="9.140625" style="1" customWidth="1"/>
    <col min="8" max="8" width="4.42578125" style="2" customWidth="1"/>
    <col min="9" max="9" width="11.85546875" style="1" customWidth="1"/>
    <col min="10" max="10" width="6" style="1" customWidth="1"/>
    <col min="11" max="12" width="3.85546875" style="1" customWidth="1"/>
    <col min="13" max="13" width="4.7109375" style="1" customWidth="1"/>
    <col min="14" max="14" width="5.28515625" style="1" customWidth="1"/>
    <col min="15" max="15" width="4.140625" style="1" customWidth="1"/>
    <col min="16" max="16" width="3.42578125" style="1" hidden="1" customWidth="1"/>
    <col min="17" max="18" width="4.42578125" style="1" hidden="1" customWidth="1"/>
    <col min="19" max="39" width="9.85546875" style="1" hidden="1" customWidth="1"/>
    <col min="40" max="40" width="8" style="1" hidden="1" customWidth="1"/>
    <col min="41" max="44" width="0" style="1" hidden="1" customWidth="1"/>
    <col min="45" max="16384" width="9.140625" style="1"/>
  </cols>
  <sheetData>
    <row r="1" spans="1:44" ht="17.45" customHeight="1" x14ac:dyDescent="0.2">
      <c r="D1" s="1" t="e">
        <f>IF('Wrap Form'!L4:O4=0,0,"")</f>
        <v>#VALUE!</v>
      </c>
    </row>
    <row r="2" spans="1:44" ht="17.45" customHeight="1" x14ac:dyDescent="0.2"/>
    <row r="3" spans="1:44" ht="17.45" customHeight="1" x14ac:dyDescent="0.2">
      <c r="A3" s="179" t="s">
        <v>344</v>
      </c>
      <c r="B3" s="179"/>
      <c r="C3" s="179"/>
      <c r="D3" s="179"/>
      <c r="E3" s="179"/>
      <c r="F3" s="179"/>
      <c r="G3" s="179"/>
      <c r="H3" s="179"/>
    </row>
    <row r="4" spans="1:44" ht="24.75" customHeight="1" x14ac:dyDescent="0.35">
      <c r="A4" s="179"/>
      <c r="B4" s="179"/>
      <c r="C4" s="179"/>
      <c r="D4" s="179"/>
      <c r="E4" s="179"/>
      <c r="F4" s="179"/>
      <c r="G4" s="179"/>
      <c r="H4" s="179"/>
      <c r="J4" s="178" t="s">
        <v>27</v>
      </c>
      <c r="K4" s="178"/>
      <c r="L4" s="180"/>
      <c r="M4" s="180"/>
      <c r="N4" s="180"/>
      <c r="O4" s="180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</row>
    <row r="5" spans="1:44" ht="21" customHeight="1" x14ac:dyDescent="0.2">
      <c r="A5" s="181" t="s">
        <v>23</v>
      </c>
      <c r="B5" s="181"/>
      <c r="C5" s="171"/>
      <c r="D5" s="171"/>
      <c r="E5" s="115" t="s">
        <v>298</v>
      </c>
      <c r="F5" s="174"/>
      <c r="G5" s="174"/>
      <c r="H5" s="174"/>
      <c r="J5" s="176" t="s">
        <v>299</v>
      </c>
      <c r="K5" s="176"/>
      <c r="L5" s="177"/>
      <c r="M5" s="177"/>
      <c r="N5" s="177"/>
      <c r="O5" s="177"/>
      <c r="P5" s="116"/>
      <c r="Q5" s="116"/>
    </row>
    <row r="6" spans="1:44" ht="21" customHeight="1" x14ac:dyDescent="0.2">
      <c r="A6" s="181" t="s">
        <v>22</v>
      </c>
      <c r="B6" s="181"/>
      <c r="C6" s="162"/>
      <c r="D6" s="162"/>
      <c r="E6" s="115" t="s">
        <v>26</v>
      </c>
      <c r="F6" s="175"/>
      <c r="G6" s="175"/>
      <c r="H6" s="175"/>
      <c r="I6" s="117"/>
      <c r="J6" s="176"/>
      <c r="K6" s="176"/>
      <c r="L6" s="176"/>
      <c r="M6" s="176"/>
      <c r="N6" s="176"/>
      <c r="O6" s="176"/>
      <c r="P6" s="116"/>
      <c r="Q6" s="116"/>
    </row>
    <row r="7" spans="1:44" ht="21" customHeight="1" x14ac:dyDescent="0.2">
      <c r="A7" s="181" t="s">
        <v>297</v>
      </c>
      <c r="B7" s="181"/>
      <c r="C7" s="162"/>
      <c r="D7" s="162"/>
      <c r="E7" s="115" t="s">
        <v>273</v>
      </c>
      <c r="F7" s="175"/>
      <c r="G7" s="175"/>
      <c r="H7" s="175"/>
      <c r="I7" s="78"/>
      <c r="J7" s="170"/>
      <c r="K7" s="170"/>
      <c r="L7" s="170"/>
      <c r="M7" s="170"/>
      <c r="N7" s="170"/>
      <c r="O7" s="170"/>
      <c r="P7" s="116"/>
      <c r="Q7" s="116"/>
    </row>
    <row r="8" spans="1:44" ht="21" customHeight="1" x14ac:dyDescent="0.2">
      <c r="A8" s="181" t="s">
        <v>4</v>
      </c>
      <c r="B8" s="181"/>
      <c r="C8" s="161"/>
      <c r="D8" s="161"/>
      <c r="E8" s="115" t="s">
        <v>354</v>
      </c>
      <c r="F8" s="175"/>
      <c r="G8" s="175"/>
      <c r="H8" s="175"/>
      <c r="I8" s="78"/>
      <c r="J8" s="162"/>
      <c r="K8" s="162"/>
      <c r="L8" s="162"/>
      <c r="M8" s="162"/>
      <c r="N8" s="162"/>
      <c r="O8" s="162"/>
      <c r="P8" s="116"/>
      <c r="Q8" s="116"/>
    </row>
    <row r="9" spans="1:44" ht="21" customHeight="1" x14ac:dyDescent="0.2">
      <c r="A9" s="181" t="s">
        <v>5</v>
      </c>
      <c r="B9" s="181"/>
      <c r="C9" s="162"/>
      <c r="D9" s="162"/>
      <c r="E9" s="78"/>
      <c r="F9" s="162"/>
      <c r="G9" s="162"/>
      <c r="H9" s="162"/>
      <c r="I9" s="79"/>
      <c r="J9" s="161"/>
      <c r="K9" s="161"/>
      <c r="L9" s="161"/>
      <c r="M9" s="161"/>
      <c r="N9" s="161"/>
      <c r="O9" s="161"/>
      <c r="P9" s="118"/>
      <c r="Q9" s="118"/>
    </row>
    <row r="10" spans="1:44" ht="21" customHeight="1" thickBot="1" x14ac:dyDescent="0.25">
      <c r="A10" s="150" t="s">
        <v>276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82"/>
      <c r="Q10" s="82"/>
    </row>
    <row r="11" spans="1:44" s="4" customFormat="1" ht="17.25" customHeight="1" thickBot="1" x14ac:dyDescent="0.25">
      <c r="A11" s="72"/>
      <c r="B11" s="154" t="s">
        <v>294</v>
      </c>
      <c r="C11" s="155"/>
      <c r="D11" s="155"/>
      <c r="E11" s="155"/>
      <c r="F11" s="155"/>
      <c r="G11" s="155"/>
      <c r="H11" s="156"/>
      <c r="I11" s="154" t="s">
        <v>292</v>
      </c>
      <c r="J11" s="155"/>
      <c r="K11" s="155"/>
      <c r="L11" s="156"/>
      <c r="M11" s="151" t="s">
        <v>281</v>
      </c>
      <c r="N11" s="152"/>
      <c r="O11" s="152"/>
      <c r="P11" s="83"/>
      <c r="Q11" s="83"/>
    </row>
    <row r="12" spans="1:44" s="4" customFormat="1" ht="30" customHeight="1" thickBot="1" x14ac:dyDescent="0.25">
      <c r="A12" s="73"/>
      <c r="B12" s="142" t="s">
        <v>355</v>
      </c>
      <c r="C12" s="142" t="s">
        <v>329</v>
      </c>
      <c r="D12" s="142" t="s">
        <v>293</v>
      </c>
      <c r="E12" s="142" t="s">
        <v>327</v>
      </c>
      <c r="F12" s="36" t="s">
        <v>282</v>
      </c>
      <c r="G12" s="36" t="s">
        <v>283</v>
      </c>
      <c r="H12" s="32"/>
      <c r="I12" s="151" t="s">
        <v>300</v>
      </c>
      <c r="J12" s="153"/>
      <c r="K12" s="148" t="s">
        <v>291</v>
      </c>
      <c r="L12" s="149"/>
      <c r="M12" s="148" t="s">
        <v>270</v>
      </c>
      <c r="N12" s="149"/>
      <c r="O12" s="80" t="s">
        <v>24</v>
      </c>
      <c r="P12" s="84"/>
      <c r="Q12" s="84"/>
    </row>
    <row r="13" spans="1:44" s="4" customFormat="1" ht="17.25" customHeight="1" thickBot="1" x14ac:dyDescent="0.25">
      <c r="A13" s="73"/>
      <c r="B13" s="157"/>
      <c r="C13" s="157"/>
      <c r="D13" s="157"/>
      <c r="E13" s="157"/>
      <c r="F13" s="29"/>
      <c r="G13" s="25"/>
      <c r="H13" s="33"/>
      <c r="I13" s="81"/>
      <c r="J13" s="81"/>
      <c r="K13" s="30"/>
      <c r="L13" s="31"/>
      <c r="M13" s="172" t="s">
        <v>290</v>
      </c>
      <c r="N13" s="144" t="s">
        <v>288</v>
      </c>
      <c r="O13" s="142" t="s">
        <v>289</v>
      </c>
      <c r="P13" s="84"/>
      <c r="Q13" s="84"/>
    </row>
    <row r="14" spans="1:44" s="4" customFormat="1" ht="42.75" customHeight="1" thickBot="1" x14ac:dyDescent="0.3">
      <c r="A14" s="74"/>
      <c r="B14" s="143"/>
      <c r="C14" s="143"/>
      <c r="D14" s="143"/>
      <c r="E14" s="143"/>
      <c r="F14" s="29" t="s">
        <v>274</v>
      </c>
      <c r="G14" s="44" t="s">
        <v>275</v>
      </c>
      <c r="H14" s="41" t="s">
        <v>3</v>
      </c>
      <c r="I14" s="45" t="s">
        <v>272</v>
      </c>
      <c r="J14" s="46" t="s">
        <v>328</v>
      </c>
      <c r="K14" s="122" t="s">
        <v>274</v>
      </c>
      <c r="L14" s="55" t="s">
        <v>275</v>
      </c>
      <c r="M14" s="173"/>
      <c r="N14" s="145"/>
      <c r="O14" s="143"/>
      <c r="P14" s="84" t="s">
        <v>348</v>
      </c>
      <c r="Q14" s="84" t="s">
        <v>264</v>
      </c>
      <c r="R14" s="85"/>
      <c r="S14" s="119" t="s">
        <v>343</v>
      </c>
      <c r="T14" s="85"/>
      <c r="U14" s="119" t="s">
        <v>295</v>
      </c>
      <c r="V14" s="85"/>
      <c r="W14" s="119" t="s">
        <v>296</v>
      </c>
      <c r="X14" s="85"/>
      <c r="Y14" s="119" t="s">
        <v>341</v>
      </c>
      <c r="Z14" s="85"/>
      <c r="AA14" s="119" t="s">
        <v>342</v>
      </c>
      <c r="AB14" s="85"/>
      <c r="AC14" s="119" t="s">
        <v>335</v>
      </c>
      <c r="AD14" s="85"/>
      <c r="AE14" s="119" t="s">
        <v>336</v>
      </c>
      <c r="AF14" s="85"/>
      <c r="AG14" s="119" t="s">
        <v>337</v>
      </c>
      <c r="AH14" s="85"/>
      <c r="AI14" s="119" t="s">
        <v>338</v>
      </c>
      <c r="AJ14" s="85"/>
      <c r="AK14" s="119" t="s">
        <v>339</v>
      </c>
      <c r="AL14" s="85"/>
      <c r="AM14" s="119" t="s">
        <v>340</v>
      </c>
      <c r="AN14" s="85"/>
      <c r="AO14" s="4" t="s">
        <v>270</v>
      </c>
      <c r="AP14" s="4" t="s">
        <v>345</v>
      </c>
      <c r="AQ14" s="4" t="s">
        <v>346</v>
      </c>
      <c r="AR14" s="4" t="s">
        <v>347</v>
      </c>
    </row>
    <row r="15" spans="1:44" s="4" customFormat="1" ht="24" hidden="1" customHeight="1" thickBot="1" x14ac:dyDescent="0.25">
      <c r="A15" s="14"/>
      <c r="B15" s="15"/>
      <c r="C15" s="15"/>
      <c r="D15" s="15"/>
      <c r="E15" s="15"/>
      <c r="F15" s="12"/>
      <c r="G15" s="12"/>
      <c r="H15" s="42"/>
      <c r="I15" s="47"/>
      <c r="J15" s="48"/>
      <c r="K15" s="42"/>
      <c r="L15" s="12"/>
      <c r="M15" s="12"/>
      <c r="N15" s="12"/>
      <c r="O15" s="58"/>
      <c r="P15" s="12"/>
      <c r="Q15" s="12"/>
    </row>
    <row r="16" spans="1:44" s="4" customFormat="1" ht="24" hidden="1" customHeight="1" x14ac:dyDescent="0.2">
      <c r="A16" s="14"/>
      <c r="B16" s="15"/>
      <c r="C16" s="15"/>
      <c r="D16" s="15" t="s">
        <v>233</v>
      </c>
      <c r="E16" s="15"/>
      <c r="F16" s="12"/>
      <c r="G16" s="12"/>
      <c r="H16" s="42"/>
      <c r="I16" s="50"/>
      <c r="J16" s="48"/>
      <c r="K16" s="42"/>
      <c r="L16" s="12"/>
      <c r="M16" s="12"/>
      <c r="N16" s="12"/>
      <c r="O16" s="58"/>
      <c r="P16" s="12"/>
      <c r="Q16" s="12"/>
    </row>
    <row r="17" spans="1:17" s="4" customFormat="1" ht="24" hidden="1" customHeight="1" x14ac:dyDescent="0.2">
      <c r="A17" s="14"/>
      <c r="B17" s="15"/>
      <c r="C17" s="15"/>
      <c r="D17" s="15" t="s">
        <v>141</v>
      </c>
      <c r="E17" s="15"/>
      <c r="F17" s="12"/>
      <c r="G17" s="12"/>
      <c r="H17" s="42"/>
      <c r="I17" s="50"/>
      <c r="J17" s="48"/>
      <c r="K17" s="42"/>
      <c r="L17" s="12"/>
      <c r="M17" s="12"/>
      <c r="N17" s="12"/>
      <c r="O17" s="58"/>
      <c r="P17" s="12"/>
      <c r="Q17" s="12"/>
    </row>
    <row r="18" spans="1:17" s="4" customFormat="1" ht="24" hidden="1" customHeight="1" x14ac:dyDescent="0.2">
      <c r="A18" s="14"/>
      <c r="B18" s="15"/>
      <c r="C18" s="15"/>
      <c r="D18" s="15" t="s">
        <v>48</v>
      </c>
      <c r="E18" s="15"/>
      <c r="F18" s="12"/>
      <c r="G18" s="12"/>
      <c r="H18" s="42"/>
      <c r="I18" s="50"/>
      <c r="J18" s="48"/>
      <c r="K18" s="42"/>
      <c r="L18" s="12"/>
      <c r="M18" s="12"/>
      <c r="N18" s="12"/>
      <c r="O18" s="58"/>
      <c r="P18" s="12"/>
      <c r="Q18" s="12"/>
    </row>
    <row r="19" spans="1:17" s="4" customFormat="1" ht="24" hidden="1" customHeight="1" x14ac:dyDescent="0.2">
      <c r="A19" s="14"/>
      <c r="B19" s="15"/>
      <c r="C19" s="15"/>
      <c r="D19" s="15" t="s">
        <v>63</v>
      </c>
      <c r="E19" s="15"/>
      <c r="F19" s="12"/>
      <c r="G19" s="12"/>
      <c r="H19" s="42"/>
      <c r="I19" s="50"/>
      <c r="J19" s="48"/>
      <c r="K19" s="42"/>
      <c r="L19" s="12"/>
      <c r="M19" s="12"/>
      <c r="N19" s="12"/>
      <c r="O19" s="58"/>
      <c r="P19" s="12"/>
      <c r="Q19" s="12"/>
    </row>
    <row r="20" spans="1:17" s="4" customFormat="1" ht="24" hidden="1" customHeight="1" x14ac:dyDescent="0.2">
      <c r="A20" s="14"/>
      <c r="B20" s="15"/>
      <c r="C20" s="15"/>
      <c r="D20" s="15" t="s">
        <v>101</v>
      </c>
      <c r="E20" s="15"/>
      <c r="F20" s="12"/>
      <c r="G20" s="12"/>
      <c r="H20" s="42"/>
      <c r="I20" s="50"/>
      <c r="J20" s="48"/>
      <c r="K20" s="42"/>
      <c r="L20" s="12"/>
      <c r="M20" s="12"/>
      <c r="N20" s="12"/>
      <c r="O20" s="58"/>
      <c r="P20" s="12"/>
      <c r="Q20" s="12"/>
    </row>
    <row r="21" spans="1:17" s="4" customFormat="1" ht="24" hidden="1" customHeight="1" x14ac:dyDescent="0.2">
      <c r="A21" s="14"/>
      <c r="B21" s="15"/>
      <c r="C21" s="15"/>
      <c r="D21" s="15" t="s">
        <v>90</v>
      </c>
      <c r="E21" s="15"/>
      <c r="F21" s="12"/>
      <c r="G21" s="12"/>
      <c r="H21" s="42"/>
      <c r="I21" s="50"/>
      <c r="J21" s="48"/>
      <c r="K21" s="42"/>
      <c r="L21" s="12"/>
      <c r="M21" s="12"/>
      <c r="N21" s="12"/>
      <c r="O21" s="58"/>
      <c r="P21" s="12"/>
      <c r="Q21" s="12"/>
    </row>
    <row r="22" spans="1:17" s="4" customFormat="1" ht="24" hidden="1" customHeight="1" x14ac:dyDescent="0.2">
      <c r="A22" s="14"/>
      <c r="B22" s="15"/>
      <c r="C22" s="15"/>
      <c r="D22" s="15" t="s">
        <v>105</v>
      </c>
      <c r="E22" s="15"/>
      <c r="F22" s="12"/>
      <c r="G22" s="12"/>
      <c r="H22" s="42"/>
      <c r="I22" s="50"/>
      <c r="J22" s="48"/>
      <c r="K22" s="42"/>
      <c r="L22" s="12"/>
      <c r="M22" s="12"/>
      <c r="N22" s="12"/>
      <c r="O22" s="58"/>
      <c r="P22" s="12"/>
      <c r="Q22" s="12"/>
    </row>
    <row r="23" spans="1:17" s="4" customFormat="1" ht="24" hidden="1" customHeight="1" x14ac:dyDescent="0.2">
      <c r="A23" s="14"/>
      <c r="B23" s="15"/>
      <c r="C23" s="15"/>
      <c r="D23" s="15" t="s">
        <v>148</v>
      </c>
      <c r="E23" s="15"/>
      <c r="F23" s="12"/>
      <c r="G23" s="12"/>
      <c r="H23" s="42"/>
      <c r="I23" s="50"/>
      <c r="J23" s="48"/>
      <c r="K23" s="42"/>
      <c r="L23" s="12"/>
      <c r="M23" s="12"/>
      <c r="N23" s="12"/>
      <c r="O23" s="58"/>
      <c r="P23" s="12"/>
      <c r="Q23" s="12"/>
    </row>
    <row r="24" spans="1:17" s="4" customFormat="1" ht="24" hidden="1" customHeight="1" x14ac:dyDescent="0.2">
      <c r="A24" s="14"/>
      <c r="B24" s="15"/>
      <c r="C24" s="15"/>
      <c r="D24" s="15" t="s">
        <v>149</v>
      </c>
      <c r="E24" s="15"/>
      <c r="F24" s="12"/>
      <c r="G24" s="12"/>
      <c r="H24" s="42"/>
      <c r="I24" s="50"/>
      <c r="J24" s="48"/>
      <c r="K24" s="42"/>
      <c r="L24" s="12"/>
      <c r="M24" s="12"/>
      <c r="N24" s="12"/>
      <c r="O24" s="58"/>
      <c r="P24" s="12"/>
      <c r="Q24" s="12"/>
    </row>
    <row r="25" spans="1:17" s="4" customFormat="1" ht="24" hidden="1" customHeight="1" x14ac:dyDescent="0.2">
      <c r="A25" s="14"/>
      <c r="B25" s="15"/>
      <c r="C25" s="15"/>
      <c r="D25" s="15" t="s">
        <v>150</v>
      </c>
      <c r="E25" s="15"/>
      <c r="F25" s="12"/>
      <c r="G25" s="12"/>
      <c r="H25" s="42"/>
      <c r="I25" s="50"/>
      <c r="J25" s="48"/>
      <c r="K25" s="42"/>
      <c r="L25" s="12"/>
      <c r="M25" s="12"/>
      <c r="N25" s="12"/>
      <c r="O25" s="58"/>
      <c r="P25" s="12"/>
      <c r="Q25" s="12"/>
    </row>
    <row r="26" spans="1:17" s="4" customFormat="1" ht="24" hidden="1" customHeight="1" x14ac:dyDescent="0.2">
      <c r="A26" s="14"/>
      <c r="B26" s="15"/>
      <c r="C26" s="15"/>
      <c r="D26" s="15" t="s">
        <v>151</v>
      </c>
      <c r="E26" s="15"/>
      <c r="F26" s="12"/>
      <c r="G26" s="12"/>
      <c r="H26" s="42"/>
      <c r="I26" s="50"/>
      <c r="J26" s="48"/>
      <c r="K26" s="42"/>
      <c r="L26" s="12"/>
      <c r="M26" s="12"/>
      <c r="N26" s="12"/>
      <c r="O26" s="58"/>
      <c r="P26" s="12"/>
      <c r="Q26" s="12"/>
    </row>
    <row r="27" spans="1:17" s="4" customFormat="1" ht="24" hidden="1" customHeight="1" x14ac:dyDescent="0.2">
      <c r="A27" s="14"/>
      <c r="B27" s="15"/>
      <c r="C27" s="15"/>
      <c r="D27" s="15" t="s">
        <v>152</v>
      </c>
      <c r="E27" s="15"/>
      <c r="F27" s="12"/>
      <c r="G27" s="12"/>
      <c r="H27" s="42"/>
      <c r="I27" s="50"/>
      <c r="J27" s="48"/>
      <c r="K27" s="42"/>
      <c r="L27" s="12"/>
      <c r="M27" s="12"/>
      <c r="N27" s="12"/>
      <c r="O27" s="58"/>
      <c r="P27" s="12"/>
      <c r="Q27" s="12"/>
    </row>
    <row r="28" spans="1:17" s="4" customFormat="1" ht="24" hidden="1" customHeight="1" x14ac:dyDescent="0.2">
      <c r="A28" s="14"/>
      <c r="B28" s="15"/>
      <c r="C28" s="15"/>
      <c r="D28" s="15" t="s">
        <v>153</v>
      </c>
      <c r="E28" s="15"/>
      <c r="F28" s="12"/>
      <c r="G28" s="12"/>
      <c r="H28" s="42"/>
      <c r="I28" s="50"/>
      <c r="J28" s="48"/>
      <c r="K28" s="42"/>
      <c r="L28" s="12"/>
      <c r="M28" s="12"/>
      <c r="N28" s="12"/>
      <c r="O28" s="58"/>
      <c r="P28" s="12"/>
      <c r="Q28" s="12"/>
    </row>
    <row r="29" spans="1:17" s="4" customFormat="1" ht="24" hidden="1" customHeight="1" x14ac:dyDescent="0.2">
      <c r="A29" s="14"/>
      <c r="B29" s="15"/>
      <c r="C29" s="15"/>
      <c r="D29" s="15" t="s">
        <v>154</v>
      </c>
      <c r="E29" s="15"/>
      <c r="F29" s="12"/>
      <c r="G29" s="12"/>
      <c r="H29" s="42"/>
      <c r="I29" s="50"/>
      <c r="J29" s="48"/>
      <c r="K29" s="42"/>
      <c r="L29" s="12"/>
      <c r="M29" s="12"/>
      <c r="N29" s="12"/>
      <c r="O29" s="58"/>
      <c r="P29" s="12"/>
      <c r="Q29" s="12"/>
    </row>
    <row r="30" spans="1:17" s="4" customFormat="1" ht="24" hidden="1" customHeight="1" x14ac:dyDescent="0.2">
      <c r="A30" s="14"/>
      <c r="B30" s="15"/>
      <c r="C30" s="15"/>
      <c r="D30" s="15" t="s">
        <v>155</v>
      </c>
      <c r="E30" s="15"/>
      <c r="F30" s="12"/>
      <c r="G30" s="12"/>
      <c r="H30" s="42"/>
      <c r="I30" s="50"/>
      <c r="J30" s="48"/>
      <c r="K30" s="42"/>
      <c r="L30" s="12"/>
      <c r="M30" s="12"/>
      <c r="N30" s="12"/>
      <c r="O30" s="58"/>
      <c r="P30" s="12"/>
      <c r="Q30" s="12"/>
    </row>
    <row r="31" spans="1:17" s="4" customFormat="1" ht="24" hidden="1" customHeight="1" x14ac:dyDescent="0.2">
      <c r="A31" s="14"/>
      <c r="B31" s="15"/>
      <c r="C31" s="15"/>
      <c r="D31" s="15" t="s">
        <v>156</v>
      </c>
      <c r="E31" s="15"/>
      <c r="F31" s="12"/>
      <c r="G31" s="12"/>
      <c r="H31" s="42"/>
      <c r="I31" s="50"/>
      <c r="J31" s="48"/>
      <c r="K31" s="42"/>
      <c r="L31" s="12"/>
      <c r="M31" s="12"/>
      <c r="N31" s="12"/>
      <c r="O31" s="58"/>
      <c r="P31" s="12"/>
      <c r="Q31" s="12"/>
    </row>
    <row r="32" spans="1:17" s="4" customFormat="1" ht="24" hidden="1" customHeight="1" x14ac:dyDescent="0.2">
      <c r="A32" s="14"/>
      <c r="B32" s="15"/>
      <c r="C32" s="15"/>
      <c r="D32" s="15" t="s">
        <v>157</v>
      </c>
      <c r="E32" s="15"/>
      <c r="F32" s="12"/>
      <c r="G32" s="12"/>
      <c r="H32" s="42"/>
      <c r="I32" s="50"/>
      <c r="J32" s="48"/>
      <c r="K32" s="42"/>
      <c r="L32" s="12"/>
      <c r="M32" s="12"/>
      <c r="N32" s="12"/>
      <c r="O32" s="58"/>
      <c r="P32" s="12"/>
      <c r="Q32" s="12"/>
    </row>
    <row r="33" spans="1:17" s="4" customFormat="1" ht="24" hidden="1" customHeight="1" x14ac:dyDescent="0.2">
      <c r="A33" s="14"/>
      <c r="B33" s="15"/>
      <c r="C33" s="15"/>
      <c r="D33" s="15" t="s">
        <v>158</v>
      </c>
      <c r="E33" s="15"/>
      <c r="F33" s="12"/>
      <c r="G33" s="12"/>
      <c r="H33" s="42"/>
      <c r="I33" s="50"/>
      <c r="J33" s="48"/>
      <c r="K33" s="42"/>
      <c r="L33" s="12"/>
      <c r="M33" s="12"/>
      <c r="N33" s="12"/>
      <c r="O33" s="58"/>
      <c r="P33" s="12"/>
      <c r="Q33" s="12"/>
    </row>
    <row r="34" spans="1:17" s="4" customFormat="1" ht="24" hidden="1" customHeight="1" x14ac:dyDescent="0.2">
      <c r="A34" s="14"/>
      <c r="B34" s="15"/>
      <c r="C34" s="15"/>
      <c r="D34" s="15" t="s">
        <v>159</v>
      </c>
      <c r="E34" s="15"/>
      <c r="F34" s="12"/>
      <c r="G34" s="12"/>
      <c r="H34" s="42"/>
      <c r="I34" s="50"/>
      <c r="J34" s="48"/>
      <c r="K34" s="42"/>
      <c r="L34" s="12"/>
      <c r="M34" s="12"/>
      <c r="N34" s="12"/>
      <c r="O34" s="58"/>
      <c r="P34" s="12"/>
      <c r="Q34" s="12"/>
    </row>
    <row r="35" spans="1:17" s="4" customFormat="1" ht="24" hidden="1" customHeight="1" x14ac:dyDescent="0.2">
      <c r="A35" s="14"/>
      <c r="B35" s="15"/>
      <c r="C35" s="15"/>
      <c r="D35" s="15" t="s">
        <v>160</v>
      </c>
      <c r="E35" s="15"/>
      <c r="F35" s="12"/>
      <c r="G35" s="12"/>
      <c r="H35" s="42"/>
      <c r="I35" s="50"/>
      <c r="J35" s="48"/>
      <c r="K35" s="42"/>
      <c r="L35" s="12"/>
      <c r="M35" s="12"/>
      <c r="N35" s="12"/>
      <c r="O35" s="58"/>
      <c r="P35" s="12"/>
      <c r="Q35" s="12"/>
    </row>
    <row r="36" spans="1:17" s="4" customFormat="1" ht="24" hidden="1" customHeight="1" x14ac:dyDescent="0.2">
      <c r="A36" s="14"/>
      <c r="B36" s="15"/>
      <c r="C36" s="15"/>
      <c r="D36" s="15" t="s">
        <v>161</v>
      </c>
      <c r="E36" s="15"/>
      <c r="F36" s="12"/>
      <c r="G36" s="12"/>
      <c r="H36" s="42"/>
      <c r="I36" s="50"/>
      <c r="J36" s="48"/>
      <c r="K36" s="42"/>
      <c r="L36" s="12"/>
      <c r="M36" s="12"/>
      <c r="N36" s="12"/>
      <c r="O36" s="58"/>
      <c r="P36" s="12"/>
      <c r="Q36" s="12"/>
    </row>
    <row r="37" spans="1:17" s="4" customFormat="1" ht="24" hidden="1" customHeight="1" x14ac:dyDescent="0.2">
      <c r="A37" s="14"/>
      <c r="B37" s="15"/>
      <c r="C37" s="15"/>
      <c r="D37" s="15" t="s">
        <v>162</v>
      </c>
      <c r="E37" s="15"/>
      <c r="F37" s="12"/>
      <c r="G37" s="12"/>
      <c r="H37" s="42"/>
      <c r="I37" s="50"/>
      <c r="J37" s="48"/>
      <c r="K37" s="42"/>
      <c r="L37" s="12"/>
      <c r="M37" s="12"/>
      <c r="N37" s="12"/>
      <c r="O37" s="58"/>
      <c r="P37" s="12"/>
      <c r="Q37" s="12"/>
    </row>
    <row r="38" spans="1:17" s="4" customFormat="1" ht="24" hidden="1" customHeight="1" x14ac:dyDescent="0.2">
      <c r="A38" s="14"/>
      <c r="B38" s="15"/>
      <c r="C38" s="15"/>
      <c r="D38" s="15" t="s">
        <v>163</v>
      </c>
      <c r="E38" s="15"/>
      <c r="F38" s="12"/>
      <c r="G38" s="12"/>
      <c r="H38" s="42"/>
      <c r="I38" s="50"/>
      <c r="J38" s="48"/>
      <c r="K38" s="42"/>
      <c r="L38" s="12"/>
      <c r="M38" s="12"/>
      <c r="N38" s="12"/>
      <c r="O38" s="58"/>
      <c r="P38" s="12"/>
      <c r="Q38" s="12"/>
    </row>
    <row r="39" spans="1:17" s="4" customFormat="1" ht="24" hidden="1" customHeight="1" x14ac:dyDescent="0.2">
      <c r="A39" s="14"/>
      <c r="B39" s="15"/>
      <c r="C39" s="15"/>
      <c r="D39" s="15" t="s">
        <v>164</v>
      </c>
      <c r="E39" s="15"/>
      <c r="F39" s="12"/>
      <c r="G39" s="12"/>
      <c r="H39" s="42"/>
      <c r="I39" s="50"/>
      <c r="J39" s="48"/>
      <c r="K39" s="42"/>
      <c r="L39" s="12"/>
      <c r="M39" s="12"/>
      <c r="N39" s="12"/>
      <c r="O39" s="58"/>
      <c r="P39" s="12"/>
      <c r="Q39" s="12"/>
    </row>
    <row r="40" spans="1:17" s="4" customFormat="1" ht="24" hidden="1" customHeight="1" x14ac:dyDescent="0.2">
      <c r="A40" s="14"/>
      <c r="B40" s="15"/>
      <c r="C40" s="15"/>
      <c r="D40" s="15" t="s">
        <v>165</v>
      </c>
      <c r="E40" s="15"/>
      <c r="F40" s="12"/>
      <c r="G40" s="12"/>
      <c r="H40" s="42"/>
      <c r="I40" s="50"/>
      <c r="J40" s="48"/>
      <c r="K40" s="42"/>
      <c r="L40" s="12"/>
      <c r="M40" s="12"/>
      <c r="N40" s="12"/>
      <c r="O40" s="58"/>
      <c r="P40" s="12"/>
      <c r="Q40" s="12"/>
    </row>
    <row r="41" spans="1:17" s="4" customFormat="1" ht="24" hidden="1" customHeight="1" x14ac:dyDescent="0.2">
      <c r="A41" s="14"/>
      <c r="B41" s="15"/>
      <c r="C41" s="15"/>
      <c r="D41" s="15" t="s">
        <v>166</v>
      </c>
      <c r="E41" s="15"/>
      <c r="F41" s="12"/>
      <c r="G41" s="12"/>
      <c r="H41" s="42"/>
      <c r="I41" s="50"/>
      <c r="J41" s="48"/>
      <c r="K41" s="42"/>
      <c r="L41" s="12"/>
      <c r="M41" s="12"/>
      <c r="N41" s="12"/>
      <c r="O41" s="58"/>
      <c r="P41" s="12"/>
      <c r="Q41" s="12"/>
    </row>
    <row r="42" spans="1:17" s="4" customFormat="1" ht="24" hidden="1" customHeight="1" x14ac:dyDescent="0.2">
      <c r="A42" s="14"/>
      <c r="B42" s="15"/>
      <c r="C42" s="15"/>
      <c r="D42" s="15" t="s">
        <v>167</v>
      </c>
      <c r="E42" s="15"/>
      <c r="F42" s="12"/>
      <c r="G42" s="12"/>
      <c r="H42" s="42"/>
      <c r="I42" s="50"/>
      <c r="J42" s="48"/>
      <c r="K42" s="42"/>
      <c r="L42" s="12"/>
      <c r="M42" s="12"/>
      <c r="N42" s="12"/>
      <c r="O42" s="58"/>
      <c r="P42" s="12"/>
      <c r="Q42" s="12"/>
    </row>
    <row r="43" spans="1:17" s="4" customFormat="1" ht="24" hidden="1" customHeight="1" x14ac:dyDescent="0.2">
      <c r="A43" s="14"/>
      <c r="B43" s="15"/>
      <c r="C43" s="15"/>
      <c r="D43" s="15" t="s">
        <v>168</v>
      </c>
      <c r="E43" s="15"/>
      <c r="F43" s="12"/>
      <c r="G43" s="12"/>
      <c r="H43" s="42"/>
      <c r="I43" s="50"/>
      <c r="J43" s="48"/>
      <c r="K43" s="42"/>
      <c r="L43" s="12"/>
      <c r="M43" s="12"/>
      <c r="N43" s="12"/>
      <c r="O43" s="58"/>
      <c r="P43" s="12"/>
      <c r="Q43" s="12"/>
    </row>
    <row r="44" spans="1:17" s="4" customFormat="1" ht="24" hidden="1" customHeight="1" x14ac:dyDescent="0.2">
      <c r="A44" s="14"/>
      <c r="B44" s="15"/>
      <c r="C44" s="15"/>
      <c r="D44" s="15" t="s">
        <v>169</v>
      </c>
      <c r="E44" s="15"/>
      <c r="F44" s="12"/>
      <c r="G44" s="12"/>
      <c r="H44" s="42"/>
      <c r="I44" s="50"/>
      <c r="J44" s="48"/>
      <c r="K44" s="42"/>
      <c r="L44" s="12"/>
      <c r="M44" s="12"/>
      <c r="N44" s="12"/>
      <c r="O44" s="58"/>
      <c r="P44" s="12"/>
      <c r="Q44" s="12"/>
    </row>
    <row r="45" spans="1:17" s="4" customFormat="1" ht="24" hidden="1" customHeight="1" x14ac:dyDescent="0.2">
      <c r="A45" s="14"/>
      <c r="B45" s="15"/>
      <c r="C45" s="15"/>
      <c r="D45" s="15" t="s">
        <v>170</v>
      </c>
      <c r="E45" s="15"/>
      <c r="F45" s="12"/>
      <c r="G45" s="12"/>
      <c r="H45" s="42"/>
      <c r="I45" s="50"/>
      <c r="J45" s="48"/>
      <c r="K45" s="42"/>
      <c r="L45" s="12"/>
      <c r="M45" s="12"/>
      <c r="N45" s="12"/>
      <c r="O45" s="58"/>
      <c r="P45" s="12"/>
      <c r="Q45" s="12"/>
    </row>
    <row r="46" spans="1:17" s="4" customFormat="1" ht="24" hidden="1" customHeight="1" x14ac:dyDescent="0.2">
      <c r="A46" s="14"/>
      <c r="B46" s="15"/>
      <c r="C46" s="15"/>
      <c r="D46" s="15" t="s">
        <v>248</v>
      </c>
      <c r="E46" s="15"/>
      <c r="F46" s="12"/>
      <c r="G46" s="12"/>
      <c r="H46" s="42"/>
      <c r="I46" s="50"/>
      <c r="J46" s="48"/>
      <c r="K46" s="42"/>
      <c r="L46" s="12"/>
      <c r="M46" s="12"/>
      <c r="N46" s="12"/>
      <c r="O46" s="58"/>
      <c r="P46" s="12"/>
      <c r="Q46" s="12"/>
    </row>
    <row r="47" spans="1:17" s="4" customFormat="1" ht="24" hidden="1" customHeight="1" x14ac:dyDescent="0.2">
      <c r="A47" s="14"/>
      <c r="B47" s="15"/>
      <c r="C47" s="15"/>
      <c r="D47" s="15" t="s">
        <v>249</v>
      </c>
      <c r="E47" s="15"/>
      <c r="F47" s="12"/>
      <c r="G47" s="12"/>
      <c r="H47" s="42"/>
      <c r="I47" s="50"/>
      <c r="J47" s="48"/>
      <c r="K47" s="42"/>
      <c r="L47" s="12"/>
      <c r="M47" s="12"/>
      <c r="N47" s="12"/>
      <c r="O47" s="58"/>
      <c r="P47" s="12"/>
      <c r="Q47" s="12"/>
    </row>
    <row r="48" spans="1:17" s="4" customFormat="1" ht="24" hidden="1" customHeight="1" x14ac:dyDescent="0.2">
      <c r="A48" s="14"/>
      <c r="B48" s="15"/>
      <c r="C48" s="15"/>
      <c r="D48" s="15" t="s">
        <v>171</v>
      </c>
      <c r="E48" s="15"/>
      <c r="F48" s="12"/>
      <c r="G48" s="12"/>
      <c r="H48" s="42"/>
      <c r="I48" s="50"/>
      <c r="J48" s="48"/>
      <c r="K48" s="42"/>
      <c r="L48" s="12"/>
      <c r="M48" s="12"/>
      <c r="N48" s="12"/>
      <c r="O48" s="58"/>
      <c r="P48" s="12"/>
      <c r="Q48" s="12"/>
    </row>
    <row r="49" spans="1:17" s="4" customFormat="1" ht="24" hidden="1" customHeight="1" x14ac:dyDescent="0.2">
      <c r="A49" s="14"/>
      <c r="B49" s="15"/>
      <c r="C49" s="15"/>
      <c r="D49" s="15" t="s">
        <v>172</v>
      </c>
      <c r="E49" s="15"/>
      <c r="F49" s="12"/>
      <c r="G49" s="12"/>
      <c r="H49" s="42"/>
      <c r="I49" s="50"/>
      <c r="J49" s="48"/>
      <c r="K49" s="42"/>
      <c r="L49" s="12"/>
      <c r="M49" s="12"/>
      <c r="N49" s="12"/>
      <c r="O49" s="58"/>
      <c r="P49" s="12"/>
      <c r="Q49" s="12"/>
    </row>
    <row r="50" spans="1:17" s="4" customFormat="1" ht="24" hidden="1" customHeight="1" x14ac:dyDescent="0.2">
      <c r="A50" s="14"/>
      <c r="B50" s="15"/>
      <c r="C50" s="15"/>
      <c r="D50" s="15" t="s">
        <v>250</v>
      </c>
      <c r="E50" s="15"/>
      <c r="F50" s="12"/>
      <c r="G50" s="12"/>
      <c r="H50" s="42"/>
      <c r="I50" s="50"/>
      <c r="J50" s="48"/>
      <c r="K50" s="42"/>
      <c r="L50" s="12"/>
      <c r="M50" s="12"/>
      <c r="N50" s="12"/>
      <c r="O50" s="58"/>
      <c r="P50" s="12"/>
      <c r="Q50" s="12"/>
    </row>
    <row r="51" spans="1:17" s="4" customFormat="1" ht="24" hidden="1" customHeight="1" x14ac:dyDescent="0.2">
      <c r="A51" s="14"/>
      <c r="B51" s="15"/>
      <c r="C51" s="15"/>
      <c r="D51" s="15" t="s">
        <v>251</v>
      </c>
      <c r="E51" s="15"/>
      <c r="F51" s="12"/>
      <c r="G51" s="12"/>
      <c r="H51" s="42"/>
      <c r="I51" s="50"/>
      <c r="J51" s="48"/>
      <c r="K51" s="42"/>
      <c r="L51" s="12"/>
      <c r="M51" s="12"/>
      <c r="N51" s="12"/>
      <c r="O51" s="58"/>
      <c r="P51" s="12"/>
      <c r="Q51" s="12"/>
    </row>
    <row r="52" spans="1:17" s="4" customFormat="1" ht="24" hidden="1" customHeight="1" x14ac:dyDescent="0.2">
      <c r="A52" s="14"/>
      <c r="B52" s="15"/>
      <c r="C52" s="15"/>
      <c r="D52" s="15" t="s">
        <v>173</v>
      </c>
      <c r="E52" s="15"/>
      <c r="F52" s="12"/>
      <c r="G52" s="12"/>
      <c r="H52" s="42"/>
      <c r="I52" s="50"/>
      <c r="J52" s="48"/>
      <c r="K52" s="42"/>
      <c r="L52" s="12"/>
      <c r="M52" s="12"/>
      <c r="N52" s="12"/>
      <c r="O52" s="58"/>
      <c r="P52" s="12"/>
      <c r="Q52" s="12"/>
    </row>
    <row r="53" spans="1:17" s="4" customFormat="1" ht="24" hidden="1" customHeight="1" x14ac:dyDescent="0.2">
      <c r="A53" s="14"/>
      <c r="B53" s="15"/>
      <c r="C53" s="15"/>
      <c r="D53" s="15" t="s">
        <v>174</v>
      </c>
      <c r="E53" s="15"/>
      <c r="F53" s="12"/>
      <c r="G53" s="12"/>
      <c r="H53" s="42"/>
      <c r="I53" s="50"/>
      <c r="J53" s="48"/>
      <c r="K53" s="42"/>
      <c r="L53" s="12"/>
      <c r="M53" s="12"/>
      <c r="N53" s="12"/>
      <c r="O53" s="58"/>
      <c r="P53" s="12"/>
      <c r="Q53" s="12"/>
    </row>
    <row r="54" spans="1:17" s="4" customFormat="1" ht="24" hidden="1" customHeight="1" x14ac:dyDescent="0.2">
      <c r="A54" s="14"/>
      <c r="B54" s="15"/>
      <c r="C54" s="15"/>
      <c r="D54" s="15" t="s">
        <v>175</v>
      </c>
      <c r="E54" s="15"/>
      <c r="F54" s="12"/>
      <c r="G54" s="12"/>
      <c r="H54" s="42"/>
      <c r="I54" s="50"/>
      <c r="J54" s="48"/>
      <c r="K54" s="42"/>
      <c r="L54" s="12"/>
      <c r="M54" s="12"/>
      <c r="N54" s="12"/>
      <c r="O54" s="58"/>
      <c r="P54" s="12"/>
      <c r="Q54" s="12"/>
    </row>
    <row r="55" spans="1:17" s="4" customFormat="1" ht="24" hidden="1" customHeight="1" x14ac:dyDescent="0.2">
      <c r="A55" s="14"/>
      <c r="B55" s="15"/>
      <c r="C55" s="15"/>
      <c r="D55" s="15" t="s">
        <v>176</v>
      </c>
      <c r="E55" s="15"/>
      <c r="F55" s="12"/>
      <c r="G55" s="12"/>
      <c r="H55" s="42"/>
      <c r="I55" s="50"/>
      <c r="J55" s="48"/>
      <c r="K55" s="42"/>
      <c r="L55" s="12"/>
      <c r="M55" s="12"/>
      <c r="N55" s="12"/>
      <c r="O55" s="58"/>
      <c r="P55" s="12"/>
      <c r="Q55" s="12"/>
    </row>
    <row r="56" spans="1:17" s="4" customFormat="1" ht="24" hidden="1" customHeight="1" x14ac:dyDescent="0.2">
      <c r="A56" s="14"/>
      <c r="B56" s="15"/>
      <c r="C56" s="15"/>
      <c r="D56" s="15" t="s">
        <v>177</v>
      </c>
      <c r="E56" s="15"/>
      <c r="F56" s="12"/>
      <c r="G56" s="12"/>
      <c r="H56" s="42"/>
      <c r="I56" s="50"/>
      <c r="J56" s="48"/>
      <c r="K56" s="42"/>
      <c r="L56" s="12"/>
      <c r="M56" s="12"/>
      <c r="N56" s="12"/>
      <c r="O56" s="58"/>
      <c r="P56" s="12"/>
      <c r="Q56" s="12"/>
    </row>
    <row r="57" spans="1:17" s="4" customFormat="1" ht="24" hidden="1" customHeight="1" x14ac:dyDescent="0.2">
      <c r="A57" s="14"/>
      <c r="B57" s="15"/>
      <c r="C57" s="15"/>
      <c r="D57" s="15" t="s">
        <v>178</v>
      </c>
      <c r="E57" s="15"/>
      <c r="F57" s="12"/>
      <c r="G57" s="12"/>
      <c r="H57" s="42"/>
      <c r="I57" s="50"/>
      <c r="J57" s="48"/>
      <c r="K57" s="42"/>
      <c r="L57" s="12"/>
      <c r="M57" s="12"/>
      <c r="N57" s="12"/>
      <c r="O57" s="58"/>
      <c r="P57" s="12"/>
      <c r="Q57" s="12"/>
    </row>
    <row r="58" spans="1:17" s="4" customFormat="1" ht="24" hidden="1" customHeight="1" x14ac:dyDescent="0.2">
      <c r="A58" s="14"/>
      <c r="B58" s="15"/>
      <c r="C58" s="15"/>
      <c r="D58" s="15" t="s">
        <v>179</v>
      </c>
      <c r="E58" s="15"/>
      <c r="F58" s="12"/>
      <c r="G58" s="12"/>
      <c r="H58" s="42"/>
      <c r="I58" s="50"/>
      <c r="J58" s="48"/>
      <c r="K58" s="42"/>
      <c r="L58" s="12"/>
      <c r="M58" s="12"/>
      <c r="N58" s="12"/>
      <c r="O58" s="58"/>
      <c r="P58" s="12"/>
      <c r="Q58" s="12"/>
    </row>
    <row r="59" spans="1:17" s="4" customFormat="1" ht="24" hidden="1" customHeight="1" x14ac:dyDescent="0.2">
      <c r="A59" s="14"/>
      <c r="B59" s="15"/>
      <c r="C59" s="15"/>
      <c r="D59" s="15" t="s">
        <v>252</v>
      </c>
      <c r="E59" s="15"/>
      <c r="F59" s="12"/>
      <c r="G59" s="12"/>
      <c r="H59" s="42"/>
      <c r="I59" s="50"/>
      <c r="J59" s="48"/>
      <c r="K59" s="42"/>
      <c r="L59" s="12"/>
      <c r="M59" s="12"/>
      <c r="N59" s="12"/>
      <c r="O59" s="58"/>
      <c r="P59" s="12"/>
      <c r="Q59" s="12"/>
    </row>
    <row r="60" spans="1:17" s="4" customFormat="1" ht="24" hidden="1" customHeight="1" x14ac:dyDescent="0.2">
      <c r="A60" s="14"/>
      <c r="B60" s="15"/>
      <c r="C60" s="15"/>
      <c r="D60" s="15" t="s">
        <v>253</v>
      </c>
      <c r="E60" s="15"/>
      <c r="F60" s="12"/>
      <c r="G60" s="12"/>
      <c r="H60" s="42"/>
      <c r="I60" s="50"/>
      <c r="J60" s="48"/>
      <c r="K60" s="42"/>
      <c r="L60" s="12"/>
      <c r="M60" s="12"/>
      <c r="N60" s="12"/>
      <c r="O60" s="58"/>
      <c r="P60" s="12"/>
      <c r="Q60" s="12"/>
    </row>
    <row r="61" spans="1:17" s="4" customFormat="1" ht="24" hidden="1" customHeight="1" x14ac:dyDescent="0.2">
      <c r="A61" s="14"/>
      <c r="B61" s="15"/>
      <c r="C61" s="15"/>
      <c r="D61" s="15" t="s">
        <v>180</v>
      </c>
      <c r="E61" s="15"/>
      <c r="F61" s="12"/>
      <c r="G61" s="12"/>
      <c r="H61" s="42"/>
      <c r="I61" s="50"/>
      <c r="J61" s="48"/>
      <c r="K61" s="42"/>
      <c r="L61" s="12"/>
      <c r="M61" s="12"/>
      <c r="N61" s="12"/>
      <c r="O61" s="58"/>
      <c r="P61" s="12"/>
      <c r="Q61" s="12"/>
    </row>
    <row r="62" spans="1:17" s="4" customFormat="1" ht="24" hidden="1" customHeight="1" x14ac:dyDescent="0.2">
      <c r="A62" s="14"/>
      <c r="B62" s="15"/>
      <c r="C62" s="15"/>
      <c r="D62" s="15" t="s">
        <v>181</v>
      </c>
      <c r="E62" s="15"/>
      <c r="F62" s="12"/>
      <c r="G62" s="12"/>
      <c r="H62" s="42"/>
      <c r="I62" s="50"/>
      <c r="J62" s="48"/>
      <c r="K62" s="42"/>
      <c r="L62" s="12"/>
      <c r="M62" s="12"/>
      <c r="N62" s="12"/>
      <c r="O62" s="58"/>
      <c r="P62" s="12"/>
      <c r="Q62" s="12"/>
    </row>
    <row r="63" spans="1:17" s="4" customFormat="1" ht="24" hidden="1" customHeight="1" x14ac:dyDescent="0.2">
      <c r="A63" s="14"/>
      <c r="B63" s="15"/>
      <c r="C63" s="15"/>
      <c r="D63" s="15" t="s">
        <v>182</v>
      </c>
      <c r="E63" s="15"/>
      <c r="F63" s="12"/>
      <c r="G63" s="12"/>
      <c r="H63" s="42"/>
      <c r="I63" s="50"/>
      <c r="J63" s="48"/>
      <c r="K63" s="42"/>
      <c r="L63" s="12"/>
      <c r="M63" s="12"/>
      <c r="N63" s="12"/>
      <c r="O63" s="58"/>
      <c r="P63" s="12"/>
      <c r="Q63" s="12"/>
    </row>
    <row r="64" spans="1:17" s="4" customFormat="1" ht="24" hidden="1" customHeight="1" x14ac:dyDescent="0.2">
      <c r="A64" s="14"/>
      <c r="B64" s="15"/>
      <c r="C64" s="15"/>
      <c r="D64" s="15" t="s">
        <v>183</v>
      </c>
      <c r="E64" s="15"/>
      <c r="F64" s="12"/>
      <c r="G64" s="12"/>
      <c r="H64" s="42"/>
      <c r="I64" s="50"/>
      <c r="J64" s="48"/>
      <c r="K64" s="42"/>
      <c r="L64" s="12"/>
      <c r="M64" s="12"/>
      <c r="N64" s="12"/>
      <c r="O64" s="58"/>
      <c r="P64" s="12"/>
      <c r="Q64" s="12"/>
    </row>
    <row r="65" spans="1:17" s="4" customFormat="1" ht="24" hidden="1" customHeight="1" x14ac:dyDescent="0.2">
      <c r="A65" s="14"/>
      <c r="B65" s="15"/>
      <c r="C65" s="15"/>
      <c r="D65" s="15" t="s">
        <v>184</v>
      </c>
      <c r="E65" s="15"/>
      <c r="F65" s="12"/>
      <c r="G65" s="12"/>
      <c r="H65" s="42"/>
      <c r="I65" s="50"/>
      <c r="J65" s="48"/>
      <c r="K65" s="42"/>
      <c r="L65" s="12"/>
      <c r="M65" s="12"/>
      <c r="N65" s="12"/>
      <c r="O65" s="58"/>
      <c r="P65" s="12"/>
      <c r="Q65" s="12"/>
    </row>
    <row r="66" spans="1:17" s="4" customFormat="1" ht="24" hidden="1" customHeight="1" x14ac:dyDescent="0.2">
      <c r="A66" s="14"/>
      <c r="B66" s="15"/>
      <c r="C66" s="15"/>
      <c r="D66" s="15" t="s">
        <v>185</v>
      </c>
      <c r="E66" s="15"/>
      <c r="F66" s="12"/>
      <c r="G66" s="12"/>
      <c r="H66" s="42"/>
      <c r="I66" s="50"/>
      <c r="J66" s="48"/>
      <c r="K66" s="42"/>
      <c r="L66" s="12"/>
      <c r="M66" s="12"/>
      <c r="N66" s="12"/>
      <c r="O66" s="58"/>
      <c r="P66" s="12"/>
      <c r="Q66" s="12"/>
    </row>
    <row r="67" spans="1:17" s="4" customFormat="1" ht="24" hidden="1" customHeight="1" x14ac:dyDescent="0.2">
      <c r="A67" s="14"/>
      <c r="B67" s="15"/>
      <c r="C67" s="15"/>
      <c r="D67" s="15" t="s">
        <v>186</v>
      </c>
      <c r="E67" s="15"/>
      <c r="F67" s="12"/>
      <c r="G67" s="12"/>
      <c r="H67" s="42"/>
      <c r="I67" s="50"/>
      <c r="J67" s="48"/>
      <c r="K67" s="42"/>
      <c r="L67" s="12"/>
      <c r="M67" s="12"/>
      <c r="N67" s="12"/>
      <c r="O67" s="58"/>
      <c r="P67" s="12"/>
      <c r="Q67" s="12"/>
    </row>
    <row r="68" spans="1:17" s="4" customFormat="1" ht="24" hidden="1" customHeight="1" x14ac:dyDescent="0.2">
      <c r="A68" s="14"/>
      <c r="B68" s="15"/>
      <c r="C68" s="15"/>
      <c r="D68" s="15" t="s">
        <v>187</v>
      </c>
      <c r="E68" s="15"/>
      <c r="F68" s="12"/>
      <c r="G68" s="12"/>
      <c r="H68" s="42"/>
      <c r="I68" s="50"/>
      <c r="J68" s="48"/>
      <c r="K68" s="42"/>
      <c r="L68" s="12"/>
      <c r="M68" s="12"/>
      <c r="N68" s="12"/>
      <c r="O68" s="58"/>
      <c r="P68" s="12"/>
      <c r="Q68" s="12"/>
    </row>
    <row r="69" spans="1:17" s="4" customFormat="1" ht="24" hidden="1" customHeight="1" x14ac:dyDescent="0.2">
      <c r="A69" s="14"/>
      <c r="B69" s="15"/>
      <c r="C69" s="15"/>
      <c r="D69" s="15" t="s">
        <v>188</v>
      </c>
      <c r="E69" s="15"/>
      <c r="F69" s="12"/>
      <c r="G69" s="12"/>
      <c r="H69" s="42"/>
      <c r="I69" s="50"/>
      <c r="J69" s="48"/>
      <c r="K69" s="42"/>
      <c r="L69" s="12"/>
      <c r="M69" s="12"/>
      <c r="N69" s="12"/>
      <c r="O69" s="58"/>
      <c r="P69" s="12"/>
      <c r="Q69" s="12"/>
    </row>
    <row r="70" spans="1:17" s="4" customFormat="1" ht="24" hidden="1" customHeight="1" x14ac:dyDescent="0.2">
      <c r="A70" s="14"/>
      <c r="B70" s="15"/>
      <c r="C70" s="15"/>
      <c r="D70" s="15" t="s">
        <v>189</v>
      </c>
      <c r="E70" s="15"/>
      <c r="F70" s="12"/>
      <c r="G70" s="12"/>
      <c r="H70" s="42"/>
      <c r="I70" s="50"/>
      <c r="J70" s="48"/>
      <c r="K70" s="42"/>
      <c r="L70" s="12"/>
      <c r="M70" s="12"/>
      <c r="N70" s="12"/>
      <c r="O70" s="58"/>
      <c r="P70" s="12"/>
      <c r="Q70" s="12"/>
    </row>
    <row r="71" spans="1:17" s="4" customFormat="1" ht="24" hidden="1" customHeight="1" x14ac:dyDescent="0.2">
      <c r="A71" s="14"/>
      <c r="B71" s="15"/>
      <c r="C71" s="15"/>
      <c r="D71" s="15" t="s">
        <v>190</v>
      </c>
      <c r="E71" s="15"/>
      <c r="F71" s="12"/>
      <c r="G71" s="12"/>
      <c r="H71" s="42"/>
      <c r="I71" s="47" t="s">
        <v>132</v>
      </c>
      <c r="J71" s="48"/>
      <c r="K71" s="42"/>
      <c r="L71" s="12"/>
      <c r="M71" s="12"/>
      <c r="N71" s="12"/>
      <c r="O71" s="58"/>
      <c r="P71" s="12"/>
      <c r="Q71" s="12"/>
    </row>
    <row r="72" spans="1:17" s="4" customFormat="1" ht="24" hidden="1" customHeight="1" x14ac:dyDescent="0.2">
      <c r="A72" s="14"/>
      <c r="B72" s="15"/>
      <c r="C72" s="15"/>
      <c r="D72" s="15" t="s">
        <v>191</v>
      </c>
      <c r="E72" s="15"/>
      <c r="F72" s="12"/>
      <c r="G72" s="12"/>
      <c r="H72" s="42"/>
      <c r="I72" s="47" t="s">
        <v>29</v>
      </c>
      <c r="J72" s="48"/>
      <c r="K72" s="42"/>
      <c r="L72" s="12"/>
      <c r="M72" s="12"/>
      <c r="N72" s="12"/>
      <c r="O72" s="58"/>
      <c r="P72" s="12"/>
      <c r="Q72" s="12"/>
    </row>
    <row r="73" spans="1:17" s="4" customFormat="1" ht="24" hidden="1" customHeight="1" x14ac:dyDescent="0.2">
      <c r="A73" s="14"/>
      <c r="B73" s="15"/>
      <c r="C73" s="15"/>
      <c r="D73" s="15" t="s">
        <v>254</v>
      </c>
      <c r="E73" s="15"/>
      <c r="F73" s="12"/>
      <c r="G73" s="12"/>
      <c r="H73" s="42"/>
      <c r="I73" s="47" t="s">
        <v>33</v>
      </c>
      <c r="J73" s="48"/>
      <c r="K73" s="42"/>
      <c r="L73" s="12"/>
      <c r="M73" s="12"/>
      <c r="N73" s="12"/>
      <c r="O73" s="58"/>
      <c r="P73" s="12"/>
      <c r="Q73" s="12"/>
    </row>
    <row r="74" spans="1:17" s="4" customFormat="1" ht="24" hidden="1" customHeight="1" x14ac:dyDescent="0.2">
      <c r="A74" s="14"/>
      <c r="B74" s="15"/>
      <c r="C74" s="15"/>
      <c r="D74" s="15" t="s">
        <v>255</v>
      </c>
      <c r="E74" s="15"/>
      <c r="F74" s="12"/>
      <c r="G74" s="12"/>
      <c r="H74" s="42"/>
      <c r="I74" s="47" t="s">
        <v>35</v>
      </c>
      <c r="J74" s="48"/>
      <c r="K74" s="42"/>
      <c r="L74" s="12"/>
      <c r="M74" s="12"/>
      <c r="N74" s="12"/>
      <c r="O74" s="58"/>
      <c r="P74" s="12"/>
      <c r="Q74" s="12"/>
    </row>
    <row r="75" spans="1:17" s="4" customFormat="1" ht="24" hidden="1" customHeight="1" x14ac:dyDescent="0.2">
      <c r="A75" s="14"/>
      <c r="B75" s="15"/>
      <c r="C75" s="15"/>
      <c r="D75" s="15" t="s">
        <v>192</v>
      </c>
      <c r="E75" s="15"/>
      <c r="F75" s="12"/>
      <c r="G75" s="12"/>
      <c r="H75" s="42"/>
      <c r="I75" s="47" t="s">
        <v>38</v>
      </c>
      <c r="J75" s="48"/>
      <c r="K75" s="42"/>
      <c r="L75" s="12"/>
      <c r="M75" s="12"/>
      <c r="N75" s="12"/>
      <c r="O75" s="58"/>
      <c r="P75" s="12"/>
      <c r="Q75" s="12"/>
    </row>
    <row r="76" spans="1:17" s="4" customFormat="1" ht="24" hidden="1" customHeight="1" x14ac:dyDescent="0.2">
      <c r="A76" s="14"/>
      <c r="B76" s="15"/>
      <c r="C76" s="15"/>
      <c r="D76" s="15" t="s">
        <v>193</v>
      </c>
      <c r="E76" s="15"/>
      <c r="F76" s="12"/>
      <c r="G76" s="12"/>
      <c r="H76" s="42"/>
      <c r="I76" s="47" t="s">
        <v>40</v>
      </c>
      <c r="J76" s="48"/>
      <c r="K76" s="42"/>
      <c r="L76" s="12"/>
      <c r="M76" s="12"/>
      <c r="N76" s="12"/>
      <c r="O76" s="58"/>
      <c r="P76" s="12"/>
      <c r="Q76" s="12"/>
    </row>
    <row r="77" spans="1:17" s="4" customFormat="1" ht="24" hidden="1" customHeight="1" x14ac:dyDescent="0.2">
      <c r="A77" s="14"/>
      <c r="B77" s="15"/>
      <c r="C77" s="15"/>
      <c r="D77" s="15" t="s">
        <v>194</v>
      </c>
      <c r="E77" s="15"/>
      <c r="F77" s="12"/>
      <c r="G77" s="12"/>
      <c r="H77" s="42"/>
      <c r="I77" s="47" t="s">
        <v>43</v>
      </c>
      <c r="J77" s="48"/>
      <c r="K77" s="42"/>
      <c r="L77" s="12"/>
      <c r="M77" s="12"/>
      <c r="N77" s="12"/>
      <c r="O77" s="58"/>
      <c r="P77" s="12"/>
      <c r="Q77" s="12"/>
    </row>
    <row r="78" spans="1:17" s="4" customFormat="1" ht="24" hidden="1" customHeight="1" x14ac:dyDescent="0.2">
      <c r="A78" s="14"/>
      <c r="B78" s="15"/>
      <c r="C78" s="15"/>
      <c r="D78" s="15" t="s">
        <v>195</v>
      </c>
      <c r="E78" s="15"/>
      <c r="F78" s="12"/>
      <c r="G78" s="12"/>
      <c r="H78" s="42"/>
      <c r="I78" s="47" t="s">
        <v>45</v>
      </c>
      <c r="J78" s="48"/>
      <c r="K78" s="42"/>
      <c r="L78" s="12"/>
      <c r="M78" s="12"/>
      <c r="N78" s="12"/>
      <c r="O78" s="58"/>
      <c r="P78" s="12"/>
      <c r="Q78" s="12"/>
    </row>
    <row r="79" spans="1:17" s="4" customFormat="1" ht="24" hidden="1" customHeight="1" x14ac:dyDescent="0.2">
      <c r="A79" s="14"/>
      <c r="B79" s="15"/>
      <c r="C79" s="15"/>
      <c r="D79" s="15" t="s">
        <v>196</v>
      </c>
      <c r="E79" s="15"/>
      <c r="F79" s="12"/>
      <c r="G79" s="12"/>
      <c r="H79" s="42"/>
      <c r="I79" s="47" t="s">
        <v>47</v>
      </c>
      <c r="J79" s="48"/>
      <c r="K79" s="42"/>
      <c r="L79" s="12"/>
      <c r="M79" s="12"/>
      <c r="N79" s="12"/>
      <c r="O79" s="58"/>
      <c r="P79" s="12"/>
      <c r="Q79" s="12"/>
    </row>
    <row r="80" spans="1:17" s="4" customFormat="1" ht="24" hidden="1" customHeight="1" x14ac:dyDescent="0.2">
      <c r="A80" s="14"/>
      <c r="B80" s="15"/>
      <c r="C80" s="15"/>
      <c r="D80" s="15" t="s">
        <v>197</v>
      </c>
      <c r="E80" s="15"/>
      <c r="F80" s="12"/>
      <c r="G80" s="12"/>
      <c r="H80" s="42"/>
      <c r="I80" s="47" t="s">
        <v>247</v>
      </c>
      <c r="J80" s="48"/>
      <c r="K80" s="42"/>
      <c r="L80" s="12"/>
      <c r="M80" s="12"/>
      <c r="N80" s="12"/>
      <c r="O80" s="58"/>
      <c r="P80" s="12"/>
      <c r="Q80" s="12"/>
    </row>
    <row r="81" spans="1:17" s="4" customFormat="1" ht="24" hidden="1" customHeight="1" x14ac:dyDescent="0.2">
      <c r="A81" s="14"/>
      <c r="B81" s="15"/>
      <c r="C81" s="15"/>
      <c r="D81" s="15" t="s">
        <v>198</v>
      </c>
      <c r="E81" s="15"/>
      <c r="F81" s="12"/>
      <c r="G81" s="12"/>
      <c r="H81" s="42"/>
      <c r="I81" s="47" t="s">
        <v>50</v>
      </c>
      <c r="J81" s="48"/>
      <c r="K81" s="42"/>
      <c r="L81" s="12"/>
      <c r="M81" s="12"/>
      <c r="N81" s="12"/>
      <c r="O81" s="58"/>
      <c r="P81" s="12"/>
      <c r="Q81" s="12"/>
    </row>
    <row r="82" spans="1:17" s="4" customFormat="1" ht="24" hidden="1" customHeight="1" x14ac:dyDescent="0.2">
      <c r="A82" s="14"/>
      <c r="B82" s="15"/>
      <c r="C82" s="15"/>
      <c r="D82" s="15" t="s">
        <v>199</v>
      </c>
      <c r="E82" s="15"/>
      <c r="F82" s="12"/>
      <c r="G82" s="12"/>
      <c r="H82" s="42"/>
      <c r="I82" s="47" t="s">
        <v>52</v>
      </c>
      <c r="J82" s="48"/>
      <c r="K82" s="42"/>
      <c r="L82" s="12"/>
      <c r="M82" s="12"/>
      <c r="N82" s="12"/>
      <c r="O82" s="58"/>
      <c r="P82" s="12"/>
      <c r="Q82" s="12"/>
    </row>
    <row r="83" spans="1:17" s="4" customFormat="1" ht="24" hidden="1" customHeight="1" x14ac:dyDescent="0.2">
      <c r="A83" s="14"/>
      <c r="B83" s="15"/>
      <c r="C83" s="15"/>
      <c r="D83" s="15" t="s">
        <v>200</v>
      </c>
      <c r="E83" s="15"/>
      <c r="F83" s="12"/>
      <c r="G83" s="12"/>
      <c r="H83" s="42"/>
      <c r="I83" s="47" t="s">
        <v>54</v>
      </c>
      <c r="J83" s="48"/>
      <c r="K83" s="42"/>
      <c r="L83" s="12"/>
      <c r="M83" s="12"/>
      <c r="N83" s="12"/>
      <c r="O83" s="58"/>
      <c r="P83" s="12"/>
      <c r="Q83" s="12"/>
    </row>
    <row r="84" spans="1:17" s="4" customFormat="1" ht="24" hidden="1" customHeight="1" x14ac:dyDescent="0.2">
      <c r="A84" s="14"/>
      <c r="B84" s="15"/>
      <c r="C84" s="15"/>
      <c r="D84" s="15" t="s">
        <v>201</v>
      </c>
      <c r="E84" s="15"/>
      <c r="F84" s="12"/>
      <c r="G84" s="12"/>
      <c r="H84" s="42"/>
      <c r="I84" s="47" t="s">
        <v>56</v>
      </c>
      <c r="J84" s="48"/>
      <c r="K84" s="42"/>
      <c r="L84" s="12"/>
      <c r="M84" s="12"/>
      <c r="N84" s="12"/>
      <c r="O84" s="58"/>
      <c r="P84" s="12"/>
      <c r="Q84" s="12"/>
    </row>
    <row r="85" spans="1:17" s="4" customFormat="1" ht="24" hidden="1" customHeight="1" x14ac:dyDescent="0.2">
      <c r="A85" s="14"/>
      <c r="B85" s="15"/>
      <c r="C85" s="15"/>
      <c r="D85" s="15" t="s">
        <v>202</v>
      </c>
      <c r="E85" s="15"/>
      <c r="F85" s="12"/>
      <c r="G85" s="12"/>
      <c r="H85" s="42"/>
      <c r="I85" s="47" t="s">
        <v>58</v>
      </c>
      <c r="J85" s="48"/>
      <c r="K85" s="42"/>
      <c r="L85" s="12"/>
      <c r="M85" s="12"/>
      <c r="N85" s="12"/>
      <c r="O85" s="58"/>
      <c r="P85" s="12"/>
      <c r="Q85" s="12"/>
    </row>
    <row r="86" spans="1:17" s="4" customFormat="1" ht="24" hidden="1" customHeight="1" x14ac:dyDescent="0.2">
      <c r="A86" s="14"/>
      <c r="B86" s="15"/>
      <c r="C86" s="15"/>
      <c r="D86" s="15" t="s">
        <v>203</v>
      </c>
      <c r="E86" s="15"/>
      <c r="F86" s="12"/>
      <c r="G86" s="12"/>
      <c r="H86" s="42"/>
      <c r="I86" s="47" t="s">
        <v>60</v>
      </c>
      <c r="J86" s="48"/>
      <c r="K86" s="42"/>
      <c r="L86" s="12"/>
      <c r="M86" s="12"/>
      <c r="N86" s="12"/>
      <c r="O86" s="58"/>
      <c r="P86" s="12"/>
      <c r="Q86" s="12"/>
    </row>
    <row r="87" spans="1:17" s="4" customFormat="1" ht="24" hidden="1" customHeight="1" x14ac:dyDescent="0.2">
      <c r="A87" s="14"/>
      <c r="B87" s="15"/>
      <c r="C87" s="15"/>
      <c r="D87" s="15" t="s">
        <v>204</v>
      </c>
      <c r="E87" s="15"/>
      <c r="F87" s="12"/>
      <c r="G87" s="12"/>
      <c r="H87" s="42"/>
      <c r="I87" s="47" t="s">
        <v>62</v>
      </c>
      <c r="J87" s="48"/>
      <c r="K87" s="42"/>
      <c r="L87" s="12"/>
      <c r="M87" s="12"/>
      <c r="N87" s="12"/>
      <c r="O87" s="58"/>
      <c r="P87" s="12"/>
      <c r="Q87" s="12"/>
    </row>
    <row r="88" spans="1:17" s="4" customFormat="1" ht="24" hidden="1" customHeight="1" x14ac:dyDescent="0.2">
      <c r="A88" s="14"/>
      <c r="B88" s="15"/>
      <c r="C88" s="15"/>
      <c r="D88" s="15" t="s">
        <v>205</v>
      </c>
      <c r="E88" s="15"/>
      <c r="F88" s="12"/>
      <c r="G88" s="12"/>
      <c r="H88" s="42"/>
      <c r="I88" s="47" t="s">
        <v>65</v>
      </c>
      <c r="J88" s="48"/>
      <c r="K88" s="42"/>
      <c r="L88" s="12"/>
      <c r="M88" s="12"/>
      <c r="N88" s="12"/>
      <c r="O88" s="58"/>
      <c r="P88" s="12"/>
      <c r="Q88" s="12"/>
    </row>
    <row r="89" spans="1:17" s="4" customFormat="1" ht="24" hidden="1" customHeight="1" x14ac:dyDescent="0.2">
      <c r="A89" s="14"/>
      <c r="B89" s="15"/>
      <c r="C89" s="15"/>
      <c r="D89" s="15" t="s">
        <v>206</v>
      </c>
      <c r="E89" s="15"/>
      <c r="F89" s="12"/>
      <c r="G89" s="12"/>
      <c r="H89" s="42"/>
      <c r="I89" s="47" t="s">
        <v>67</v>
      </c>
      <c r="J89" s="48"/>
      <c r="K89" s="42"/>
      <c r="L89" s="12"/>
      <c r="M89" s="12"/>
      <c r="N89" s="12"/>
      <c r="O89" s="58"/>
      <c r="P89" s="12"/>
      <c r="Q89" s="12"/>
    </row>
    <row r="90" spans="1:17" s="4" customFormat="1" ht="24" hidden="1" customHeight="1" x14ac:dyDescent="0.2">
      <c r="A90" s="14"/>
      <c r="B90" s="15"/>
      <c r="C90" s="15"/>
      <c r="D90" s="15" t="s">
        <v>207</v>
      </c>
      <c r="E90" s="15"/>
      <c r="F90" s="12"/>
      <c r="G90" s="12"/>
      <c r="H90" s="42"/>
      <c r="I90" s="47" t="s">
        <v>68</v>
      </c>
      <c r="J90" s="48"/>
      <c r="K90" s="42"/>
      <c r="L90" s="12"/>
      <c r="M90" s="12"/>
      <c r="N90" s="12"/>
      <c r="O90" s="58"/>
      <c r="P90" s="12"/>
      <c r="Q90" s="12"/>
    </row>
    <row r="91" spans="1:17" s="4" customFormat="1" ht="24" hidden="1" customHeight="1" x14ac:dyDescent="0.2">
      <c r="A91" s="14"/>
      <c r="B91" s="15"/>
      <c r="C91" s="15"/>
      <c r="D91" s="15" t="s">
        <v>208</v>
      </c>
      <c r="E91" s="15"/>
      <c r="F91" s="12"/>
      <c r="G91" s="12"/>
      <c r="H91" s="42"/>
      <c r="I91" s="47" t="s">
        <v>70</v>
      </c>
      <c r="J91" s="48"/>
      <c r="K91" s="42"/>
      <c r="L91" s="12"/>
      <c r="M91" s="12"/>
      <c r="N91" s="12"/>
      <c r="O91" s="58"/>
      <c r="P91" s="12"/>
      <c r="Q91" s="12"/>
    </row>
    <row r="92" spans="1:17" s="4" customFormat="1" ht="24" hidden="1" customHeight="1" x14ac:dyDescent="0.2">
      <c r="A92" s="14"/>
      <c r="B92" s="15"/>
      <c r="C92" s="15"/>
      <c r="D92" s="15" t="s">
        <v>209</v>
      </c>
      <c r="E92" s="15"/>
      <c r="F92" s="12"/>
      <c r="G92" s="12"/>
      <c r="H92" s="42"/>
      <c r="I92" s="47" t="s">
        <v>72</v>
      </c>
      <c r="J92" s="48"/>
      <c r="K92" s="42"/>
      <c r="L92" s="12"/>
      <c r="M92" s="12"/>
      <c r="N92" s="12"/>
      <c r="O92" s="58"/>
      <c r="P92" s="12"/>
      <c r="Q92" s="12"/>
    </row>
    <row r="93" spans="1:17" s="4" customFormat="1" ht="24" hidden="1" customHeight="1" x14ac:dyDescent="0.2">
      <c r="A93" s="14"/>
      <c r="B93" s="15"/>
      <c r="C93" s="15"/>
      <c r="D93" s="15" t="s">
        <v>210</v>
      </c>
      <c r="E93" s="15"/>
      <c r="F93" s="12"/>
      <c r="G93" s="12"/>
      <c r="H93" s="42"/>
      <c r="I93" s="47" t="s">
        <v>73</v>
      </c>
      <c r="J93" s="48"/>
      <c r="K93" s="42"/>
      <c r="L93" s="12"/>
      <c r="M93" s="12"/>
      <c r="N93" s="12"/>
      <c r="O93" s="58"/>
      <c r="P93" s="12"/>
      <c r="Q93" s="12"/>
    </row>
    <row r="94" spans="1:17" s="4" customFormat="1" ht="24" hidden="1" customHeight="1" x14ac:dyDescent="0.2">
      <c r="A94" s="14"/>
      <c r="B94" s="15"/>
      <c r="C94" s="15"/>
      <c r="D94" s="15" t="s">
        <v>211</v>
      </c>
      <c r="E94" s="15"/>
      <c r="F94" s="12"/>
      <c r="G94" s="12"/>
      <c r="H94" s="42"/>
      <c r="I94" s="47" t="s">
        <v>75</v>
      </c>
      <c r="J94" s="48"/>
      <c r="K94" s="42"/>
      <c r="L94" s="12"/>
      <c r="M94" s="12"/>
      <c r="N94" s="12"/>
      <c r="O94" s="58"/>
      <c r="P94" s="12"/>
      <c r="Q94" s="12"/>
    </row>
    <row r="95" spans="1:17" s="4" customFormat="1" ht="24" hidden="1" customHeight="1" x14ac:dyDescent="0.2">
      <c r="A95" s="14"/>
      <c r="B95" s="15"/>
      <c r="C95" s="15"/>
      <c r="D95" s="15" t="s">
        <v>212</v>
      </c>
      <c r="E95" s="15"/>
      <c r="F95" s="12"/>
      <c r="G95" s="12"/>
      <c r="H95" s="42"/>
      <c r="I95" s="47" t="s">
        <v>77</v>
      </c>
      <c r="J95" s="48"/>
      <c r="K95" s="42"/>
      <c r="L95" s="12"/>
      <c r="M95" s="12"/>
      <c r="N95" s="12"/>
      <c r="O95" s="58"/>
      <c r="P95" s="12"/>
      <c r="Q95" s="12"/>
    </row>
    <row r="96" spans="1:17" s="4" customFormat="1" ht="24" hidden="1" customHeight="1" x14ac:dyDescent="0.2">
      <c r="A96" s="14"/>
      <c r="B96" s="15"/>
      <c r="C96" s="15"/>
      <c r="D96" s="15" t="s">
        <v>213</v>
      </c>
      <c r="E96" s="15"/>
      <c r="F96" s="12"/>
      <c r="G96" s="12"/>
      <c r="H96" s="42"/>
      <c r="I96" s="47" t="s">
        <v>79</v>
      </c>
      <c r="J96" s="48"/>
      <c r="K96" s="42"/>
      <c r="L96" s="12"/>
      <c r="M96" s="12"/>
      <c r="N96" s="12"/>
      <c r="O96" s="58"/>
      <c r="P96" s="12"/>
      <c r="Q96" s="12"/>
    </row>
    <row r="97" spans="1:17" s="4" customFormat="1" ht="24" hidden="1" customHeight="1" x14ac:dyDescent="0.2">
      <c r="A97" s="14"/>
      <c r="B97" s="15"/>
      <c r="C97" s="15"/>
      <c r="D97" s="15" t="s">
        <v>214</v>
      </c>
      <c r="E97" s="15"/>
      <c r="F97" s="12"/>
      <c r="G97" s="12"/>
      <c r="H97" s="42"/>
      <c r="I97" s="47" t="s">
        <v>81</v>
      </c>
      <c r="J97" s="48"/>
      <c r="K97" s="42"/>
      <c r="L97" s="12"/>
      <c r="M97" s="12"/>
      <c r="N97" s="12"/>
      <c r="O97" s="58"/>
      <c r="P97" s="12"/>
      <c r="Q97" s="12"/>
    </row>
    <row r="98" spans="1:17" s="4" customFormat="1" ht="24" hidden="1" customHeight="1" x14ac:dyDescent="0.2">
      <c r="A98" s="14"/>
      <c r="B98" s="15"/>
      <c r="C98" s="15"/>
      <c r="D98" s="15" t="s">
        <v>215</v>
      </c>
      <c r="E98" s="15"/>
      <c r="F98" s="12"/>
      <c r="G98" s="12"/>
      <c r="H98" s="42"/>
      <c r="I98" s="47" t="s">
        <v>83</v>
      </c>
      <c r="J98" s="48"/>
      <c r="K98" s="42"/>
      <c r="L98" s="12"/>
      <c r="M98" s="12"/>
      <c r="N98" s="12"/>
      <c r="O98" s="58"/>
      <c r="P98" s="12"/>
      <c r="Q98" s="12"/>
    </row>
    <row r="99" spans="1:17" s="4" customFormat="1" ht="24" hidden="1" customHeight="1" x14ac:dyDescent="0.2">
      <c r="A99" s="14"/>
      <c r="B99" s="15"/>
      <c r="C99" s="15"/>
      <c r="D99" s="15" t="s">
        <v>216</v>
      </c>
      <c r="E99" s="15"/>
      <c r="F99" s="12"/>
      <c r="G99" s="12"/>
      <c r="H99" s="42"/>
      <c r="I99" s="47" t="s">
        <v>85</v>
      </c>
      <c r="J99" s="48"/>
      <c r="K99" s="42"/>
      <c r="L99" s="12"/>
      <c r="M99" s="12"/>
      <c r="N99" s="12"/>
      <c r="O99" s="58"/>
      <c r="P99" s="12"/>
      <c r="Q99" s="12"/>
    </row>
    <row r="100" spans="1:17" s="4" customFormat="1" ht="24" hidden="1" customHeight="1" x14ac:dyDescent="0.2">
      <c r="A100" s="14"/>
      <c r="B100" s="15"/>
      <c r="C100" s="15"/>
      <c r="D100" s="15" t="s">
        <v>217</v>
      </c>
      <c r="E100" s="15"/>
      <c r="F100" s="12"/>
      <c r="G100" s="12"/>
      <c r="H100" s="42"/>
      <c r="I100" s="47" t="s">
        <v>87</v>
      </c>
      <c r="J100" s="48"/>
      <c r="K100" s="42"/>
      <c r="L100" s="12"/>
      <c r="M100" s="12"/>
      <c r="N100" s="12"/>
      <c r="O100" s="58"/>
      <c r="P100" s="12"/>
      <c r="Q100" s="12"/>
    </row>
    <row r="101" spans="1:17" s="4" customFormat="1" ht="24" hidden="1" customHeight="1" x14ac:dyDescent="0.2">
      <c r="A101" s="14"/>
      <c r="B101" s="15"/>
      <c r="C101" s="15"/>
      <c r="D101" s="15" t="s">
        <v>218</v>
      </c>
      <c r="E101" s="15"/>
      <c r="F101" s="12"/>
      <c r="G101" s="12"/>
      <c r="H101" s="42"/>
      <c r="I101" s="47" t="s">
        <v>89</v>
      </c>
      <c r="J101" s="48"/>
      <c r="K101" s="42"/>
      <c r="L101" s="12"/>
      <c r="M101" s="12"/>
      <c r="N101" s="12"/>
      <c r="O101" s="58"/>
      <c r="P101" s="12"/>
      <c r="Q101" s="12"/>
    </row>
    <row r="102" spans="1:17" s="4" customFormat="1" ht="24" hidden="1" customHeight="1" x14ac:dyDescent="0.2">
      <c r="A102" s="14"/>
      <c r="B102" s="15"/>
      <c r="C102" s="15"/>
      <c r="D102" s="15" t="s">
        <v>219</v>
      </c>
      <c r="E102" s="15"/>
      <c r="F102" s="12"/>
      <c r="G102" s="12"/>
      <c r="H102" s="42"/>
      <c r="I102" s="47" t="s">
        <v>92</v>
      </c>
      <c r="J102" s="48"/>
      <c r="K102" s="42"/>
      <c r="L102" s="12"/>
      <c r="M102" s="12"/>
      <c r="N102" s="12"/>
      <c r="O102" s="58"/>
      <c r="P102" s="12"/>
      <c r="Q102" s="12"/>
    </row>
    <row r="103" spans="1:17" s="4" customFormat="1" ht="24" hidden="1" customHeight="1" x14ac:dyDescent="0.2">
      <c r="A103" s="14"/>
      <c r="B103" s="15"/>
      <c r="C103" s="15"/>
      <c r="D103" s="15" t="s">
        <v>220</v>
      </c>
      <c r="E103" s="15"/>
      <c r="F103" s="12"/>
      <c r="G103" s="12"/>
      <c r="H103" s="42"/>
      <c r="I103" s="47" t="s">
        <v>94</v>
      </c>
      <c r="J103" s="48"/>
      <c r="K103" s="42"/>
      <c r="L103" s="12"/>
      <c r="M103" s="12"/>
      <c r="N103" s="12"/>
      <c r="O103" s="58"/>
      <c r="P103" s="12"/>
      <c r="Q103" s="12"/>
    </row>
    <row r="104" spans="1:17" s="4" customFormat="1" ht="24" hidden="1" customHeight="1" x14ac:dyDescent="0.2">
      <c r="A104" s="14"/>
      <c r="B104" s="15"/>
      <c r="C104" s="15"/>
      <c r="D104" s="15" t="s">
        <v>223</v>
      </c>
      <c r="E104" s="15"/>
      <c r="F104" s="12"/>
      <c r="G104" s="12"/>
      <c r="H104" s="42"/>
      <c r="I104" s="47" t="s">
        <v>96</v>
      </c>
      <c r="J104" s="48"/>
      <c r="K104" s="42"/>
      <c r="L104" s="12"/>
      <c r="M104" s="12"/>
      <c r="N104" s="12"/>
      <c r="O104" s="58"/>
      <c r="P104" s="12"/>
      <c r="Q104" s="12"/>
    </row>
    <row r="105" spans="1:17" s="4" customFormat="1" ht="24" hidden="1" customHeight="1" x14ac:dyDescent="0.2">
      <c r="A105" s="14"/>
      <c r="B105" s="15"/>
      <c r="C105" s="15"/>
      <c r="D105" s="15" t="s">
        <v>221</v>
      </c>
      <c r="E105" s="15"/>
      <c r="F105" s="12"/>
      <c r="G105" s="12"/>
      <c r="H105" s="42"/>
      <c r="I105" s="47" t="s">
        <v>98</v>
      </c>
      <c r="J105" s="48"/>
      <c r="K105" s="42"/>
      <c r="L105" s="12"/>
      <c r="M105" s="12"/>
      <c r="N105" s="12"/>
      <c r="O105" s="58"/>
      <c r="P105" s="12"/>
      <c r="Q105" s="12"/>
    </row>
    <row r="106" spans="1:17" s="4" customFormat="1" ht="24" hidden="1" customHeight="1" x14ac:dyDescent="0.2">
      <c r="A106" s="14"/>
      <c r="B106" s="15"/>
      <c r="C106" s="15"/>
      <c r="D106" s="15" t="s">
        <v>222</v>
      </c>
      <c r="E106" s="15"/>
      <c r="F106" s="12"/>
      <c r="G106" s="12"/>
      <c r="H106" s="42"/>
      <c r="I106" s="47" t="s">
        <v>100</v>
      </c>
      <c r="J106" s="48"/>
      <c r="K106" s="42"/>
      <c r="L106" s="12"/>
      <c r="M106" s="12"/>
      <c r="N106" s="12"/>
      <c r="O106" s="58"/>
      <c r="P106" s="12"/>
      <c r="Q106" s="12"/>
    </row>
    <row r="107" spans="1:17" s="4" customFormat="1" ht="24" hidden="1" customHeight="1" x14ac:dyDescent="0.2">
      <c r="A107" s="14"/>
      <c r="B107" s="15"/>
      <c r="C107" s="15"/>
      <c r="D107" s="15" t="s">
        <v>224</v>
      </c>
      <c r="E107" s="15"/>
      <c r="F107" s="12"/>
      <c r="G107" s="12"/>
      <c r="H107" s="42"/>
      <c r="I107" s="47" t="s">
        <v>103</v>
      </c>
      <c r="J107" s="48"/>
      <c r="K107" s="42"/>
      <c r="L107" s="12"/>
      <c r="M107" s="12"/>
      <c r="N107" s="12"/>
      <c r="O107" s="58"/>
      <c r="P107" s="12"/>
      <c r="Q107" s="12"/>
    </row>
    <row r="108" spans="1:17" s="4" customFormat="1" ht="24" hidden="1" customHeight="1" x14ac:dyDescent="0.2">
      <c r="A108" s="14"/>
      <c r="B108" s="15"/>
      <c r="C108" s="15"/>
      <c r="D108" s="15" t="s">
        <v>225</v>
      </c>
      <c r="E108" s="15"/>
      <c r="F108" s="12"/>
      <c r="G108" s="12"/>
      <c r="H108" s="42"/>
      <c r="I108" s="47" t="s">
        <v>107</v>
      </c>
      <c r="J108" s="48"/>
      <c r="K108" s="42"/>
      <c r="L108" s="12"/>
      <c r="M108" s="12"/>
      <c r="N108" s="12"/>
      <c r="O108" s="58"/>
      <c r="P108" s="12"/>
      <c r="Q108" s="12"/>
    </row>
    <row r="109" spans="1:17" s="4" customFormat="1" ht="24" hidden="1" customHeight="1" x14ac:dyDescent="0.2">
      <c r="A109" s="14"/>
      <c r="B109" s="15"/>
      <c r="C109" s="15"/>
      <c r="D109" s="15" t="s">
        <v>226</v>
      </c>
      <c r="E109" s="15"/>
      <c r="F109" s="12"/>
      <c r="G109" s="12"/>
      <c r="H109" s="42"/>
      <c r="I109" s="47" t="s">
        <v>109</v>
      </c>
      <c r="J109" s="48"/>
      <c r="K109" s="42"/>
      <c r="L109" s="12"/>
      <c r="M109" s="12"/>
      <c r="N109" s="12"/>
      <c r="O109" s="58"/>
      <c r="P109" s="12"/>
      <c r="Q109" s="12"/>
    </row>
    <row r="110" spans="1:17" s="4" customFormat="1" ht="24" hidden="1" customHeight="1" x14ac:dyDescent="0.2">
      <c r="A110" s="14"/>
      <c r="B110" s="15"/>
      <c r="C110" s="15"/>
      <c r="D110" s="15" t="s">
        <v>227</v>
      </c>
      <c r="E110" s="15"/>
      <c r="F110" s="12"/>
      <c r="G110" s="12"/>
      <c r="H110" s="42"/>
      <c r="I110" s="47" t="s">
        <v>111</v>
      </c>
      <c r="J110" s="48"/>
      <c r="K110" s="42"/>
      <c r="L110" s="12"/>
      <c r="M110" s="12"/>
      <c r="N110" s="12"/>
      <c r="O110" s="58"/>
      <c r="P110" s="12"/>
      <c r="Q110" s="12"/>
    </row>
    <row r="111" spans="1:17" s="4" customFormat="1" ht="24" hidden="1" customHeight="1" x14ac:dyDescent="0.2">
      <c r="A111" s="14"/>
      <c r="B111" s="15"/>
      <c r="C111" s="15"/>
      <c r="D111" s="15" t="s">
        <v>228</v>
      </c>
      <c r="E111" s="15"/>
      <c r="F111" s="12"/>
      <c r="G111" s="12"/>
      <c r="H111" s="42"/>
      <c r="I111" s="47" t="s">
        <v>113</v>
      </c>
      <c r="J111" s="48"/>
      <c r="K111" s="42"/>
      <c r="L111" s="12"/>
      <c r="M111" s="12"/>
      <c r="N111" s="12"/>
      <c r="O111" s="58"/>
      <c r="P111" s="12"/>
      <c r="Q111" s="12"/>
    </row>
    <row r="112" spans="1:17" s="4" customFormat="1" ht="24" hidden="1" customHeight="1" x14ac:dyDescent="0.2">
      <c r="A112" s="14"/>
      <c r="B112" s="15"/>
      <c r="C112" s="15"/>
      <c r="D112" s="15" t="s">
        <v>229</v>
      </c>
      <c r="E112" s="15"/>
      <c r="F112" s="12"/>
      <c r="G112" s="12"/>
      <c r="H112" s="42"/>
      <c r="I112" s="47" t="s">
        <v>115</v>
      </c>
      <c r="J112" s="48"/>
      <c r="K112" s="42"/>
      <c r="L112" s="12"/>
      <c r="M112" s="12"/>
      <c r="N112" s="12"/>
      <c r="O112" s="58"/>
      <c r="P112" s="12"/>
      <c r="Q112" s="12"/>
    </row>
    <row r="113" spans="1:44" s="4" customFormat="1" ht="24" hidden="1" customHeight="1" x14ac:dyDescent="0.2">
      <c r="A113" s="14"/>
      <c r="B113" s="15"/>
      <c r="C113" s="15"/>
      <c r="D113" s="15" t="s">
        <v>230</v>
      </c>
      <c r="E113" s="15"/>
      <c r="F113" s="12"/>
      <c r="G113" s="12"/>
      <c r="H113" s="42"/>
      <c r="I113" s="47" t="s">
        <v>118</v>
      </c>
      <c r="J113" s="48"/>
      <c r="K113" s="42"/>
      <c r="L113" s="12"/>
      <c r="M113" s="12"/>
      <c r="N113" s="12"/>
      <c r="O113" s="58"/>
      <c r="P113" s="12"/>
      <c r="Q113" s="12"/>
    </row>
    <row r="114" spans="1:44" s="4" customFormat="1" ht="24" hidden="1" customHeight="1" x14ac:dyDescent="0.2">
      <c r="A114" s="14"/>
      <c r="B114" s="15"/>
      <c r="C114" s="15"/>
      <c r="D114" s="15" t="s">
        <v>231</v>
      </c>
      <c r="E114" s="15"/>
      <c r="F114" s="12"/>
      <c r="G114" s="12"/>
      <c r="H114" s="42"/>
      <c r="I114" s="47" t="s">
        <v>117</v>
      </c>
      <c r="J114" s="48"/>
      <c r="K114" s="42"/>
      <c r="L114" s="12"/>
      <c r="M114" s="12"/>
      <c r="N114" s="12"/>
      <c r="O114" s="58"/>
      <c r="P114" s="12"/>
      <c r="Q114" s="12"/>
    </row>
    <row r="115" spans="1:44" s="4" customFormat="1" ht="24" hidden="1" customHeight="1" x14ac:dyDescent="0.2">
      <c r="A115" s="14"/>
      <c r="B115" s="15"/>
      <c r="C115" s="15"/>
      <c r="D115" s="15" t="s">
        <v>232</v>
      </c>
      <c r="E115" s="15"/>
      <c r="F115" s="12"/>
      <c r="G115" s="12"/>
      <c r="H115" s="42"/>
      <c r="I115" s="47" t="s">
        <v>120</v>
      </c>
      <c r="J115" s="48"/>
      <c r="K115" s="42"/>
      <c r="L115" s="12"/>
      <c r="M115" s="12"/>
      <c r="N115" s="12"/>
      <c r="O115" s="58"/>
      <c r="P115" s="12"/>
      <c r="Q115" s="12"/>
    </row>
    <row r="116" spans="1:44" s="4" customFormat="1" ht="24" hidden="1" customHeight="1" x14ac:dyDescent="0.2">
      <c r="A116" s="14"/>
      <c r="B116" s="15"/>
      <c r="C116" s="15"/>
      <c r="D116" s="15" t="s">
        <v>234</v>
      </c>
      <c r="E116" s="15"/>
      <c r="F116" s="12"/>
      <c r="G116" s="12"/>
      <c r="H116" s="42"/>
      <c r="I116" s="47" t="s">
        <v>122</v>
      </c>
      <c r="J116" s="48"/>
      <c r="K116" s="42"/>
      <c r="L116" s="12"/>
      <c r="M116" s="12"/>
      <c r="N116" s="12"/>
      <c r="O116" s="58"/>
      <c r="P116" s="12"/>
      <c r="Q116" s="12"/>
    </row>
    <row r="117" spans="1:44" s="4" customFormat="1" ht="24" hidden="1" customHeight="1" x14ac:dyDescent="0.2">
      <c r="A117" s="14"/>
      <c r="B117" s="15"/>
      <c r="C117" s="15"/>
      <c r="D117" s="15" t="s">
        <v>235</v>
      </c>
      <c r="E117" s="15"/>
      <c r="F117" s="12"/>
      <c r="G117" s="12"/>
      <c r="H117" s="42"/>
      <c r="I117" s="47" t="s">
        <v>124</v>
      </c>
      <c r="J117" s="48"/>
      <c r="K117" s="42"/>
      <c r="L117" s="12"/>
      <c r="M117" s="12"/>
      <c r="N117" s="12"/>
      <c r="O117" s="58"/>
      <c r="P117" s="12"/>
      <c r="Q117" s="12"/>
    </row>
    <row r="118" spans="1:44" s="4" customFormat="1" ht="24" hidden="1" customHeight="1" x14ac:dyDescent="0.2">
      <c r="A118" s="14"/>
      <c r="B118" s="15"/>
      <c r="C118" s="15"/>
      <c r="D118" s="15" t="s">
        <v>236</v>
      </c>
      <c r="E118" s="15"/>
      <c r="F118" s="12"/>
      <c r="G118" s="12"/>
      <c r="H118" s="42"/>
      <c r="I118" s="47" t="s">
        <v>126</v>
      </c>
      <c r="J118" s="48"/>
      <c r="K118" s="42"/>
      <c r="L118" s="12"/>
      <c r="M118" s="12"/>
      <c r="N118" s="12"/>
      <c r="O118" s="58"/>
      <c r="P118" s="12"/>
      <c r="Q118" s="12"/>
    </row>
    <row r="119" spans="1:44" s="4" customFormat="1" ht="24" hidden="1" customHeight="1" x14ac:dyDescent="0.2">
      <c r="A119" s="14"/>
      <c r="B119" s="15"/>
      <c r="C119" s="15"/>
      <c r="D119" s="15" t="s">
        <v>237</v>
      </c>
      <c r="E119" s="15"/>
      <c r="F119" s="12"/>
      <c r="G119" s="12"/>
      <c r="H119" s="42"/>
      <c r="I119" s="47" t="s">
        <v>128</v>
      </c>
      <c r="J119" s="48"/>
      <c r="K119" s="42"/>
      <c r="L119" s="12"/>
      <c r="M119" s="12"/>
      <c r="N119" s="12"/>
      <c r="O119" s="58"/>
      <c r="P119" s="12"/>
      <c r="Q119" s="12"/>
    </row>
    <row r="120" spans="1:44" s="4" customFormat="1" ht="24" hidden="1" customHeight="1" x14ac:dyDescent="0.2">
      <c r="A120" s="14"/>
      <c r="B120" s="15"/>
      <c r="C120" s="15"/>
      <c r="D120" s="15" t="s">
        <v>238</v>
      </c>
      <c r="E120" s="15"/>
      <c r="F120" s="12"/>
      <c r="G120" s="12"/>
      <c r="H120" s="42"/>
      <c r="I120" s="47" t="s">
        <v>130</v>
      </c>
      <c r="J120" s="48"/>
      <c r="K120" s="42"/>
      <c r="L120" s="12"/>
      <c r="M120" s="12"/>
      <c r="N120" s="12"/>
      <c r="O120" s="58"/>
      <c r="P120" s="12"/>
      <c r="Q120" s="12"/>
    </row>
    <row r="121" spans="1:44" s="4" customFormat="1" ht="24" hidden="1" customHeight="1" x14ac:dyDescent="0.2">
      <c r="A121" s="14"/>
      <c r="B121" s="15"/>
      <c r="C121" s="15"/>
      <c r="D121" s="15" t="s">
        <v>239</v>
      </c>
      <c r="E121" s="15"/>
      <c r="F121" s="12"/>
      <c r="G121" s="12"/>
      <c r="H121" s="42"/>
      <c r="I121" s="47" t="s">
        <v>134</v>
      </c>
      <c r="J121" s="48"/>
      <c r="K121" s="42"/>
      <c r="L121" s="12"/>
      <c r="M121" s="12"/>
      <c r="N121" s="12"/>
      <c r="O121" s="58"/>
      <c r="P121" s="12"/>
      <c r="Q121" s="12"/>
    </row>
    <row r="122" spans="1:44" s="4" customFormat="1" ht="24" hidden="1" customHeight="1" x14ac:dyDescent="0.2">
      <c r="A122" s="14"/>
      <c r="B122" s="15"/>
      <c r="C122" s="15"/>
      <c r="D122" s="15" t="s">
        <v>240</v>
      </c>
      <c r="E122" s="15"/>
      <c r="F122" s="12"/>
      <c r="G122" s="12"/>
      <c r="H122" s="42"/>
      <c r="I122" s="47" t="s">
        <v>136</v>
      </c>
      <c r="J122" s="48"/>
      <c r="K122" s="42"/>
      <c r="L122" s="12"/>
      <c r="M122" s="12"/>
      <c r="N122" s="12"/>
      <c r="O122" s="58"/>
      <c r="P122" s="12"/>
      <c r="Q122" s="12"/>
    </row>
    <row r="123" spans="1:44" s="4" customFormat="1" ht="24" hidden="1" customHeight="1" x14ac:dyDescent="0.2">
      <c r="A123" s="14"/>
      <c r="B123" s="15"/>
      <c r="C123" s="15" t="s">
        <v>268</v>
      </c>
      <c r="D123" s="15" t="s">
        <v>241</v>
      </c>
      <c r="E123" s="15"/>
      <c r="F123" s="12"/>
      <c r="G123" s="12"/>
      <c r="H123" s="42"/>
      <c r="I123" s="47" t="s">
        <v>138</v>
      </c>
      <c r="J123" s="48"/>
      <c r="K123" s="42"/>
      <c r="L123" s="12"/>
      <c r="M123" s="12"/>
      <c r="N123" s="12"/>
      <c r="O123" s="58"/>
      <c r="P123" s="12"/>
      <c r="Q123" s="12"/>
    </row>
    <row r="124" spans="1:44" s="4" customFormat="1" ht="24" hidden="1" customHeight="1" x14ac:dyDescent="0.2">
      <c r="A124" s="14"/>
      <c r="B124" s="15"/>
      <c r="C124" s="15" t="s">
        <v>267</v>
      </c>
      <c r="D124" s="15" t="s">
        <v>242</v>
      </c>
      <c r="E124" s="15"/>
      <c r="F124" s="12"/>
      <c r="G124" s="12"/>
      <c r="H124" s="42"/>
      <c r="I124" s="47" t="s">
        <v>140</v>
      </c>
      <c r="J124" s="48"/>
      <c r="K124" s="42"/>
      <c r="L124" s="12"/>
      <c r="M124" s="12"/>
      <c r="N124" s="12"/>
      <c r="O124" s="58"/>
      <c r="P124" s="12"/>
      <c r="Q124" s="12"/>
    </row>
    <row r="125" spans="1:44" s="4" customFormat="1" ht="24" hidden="1" customHeight="1" x14ac:dyDescent="0.2">
      <c r="A125" s="14"/>
      <c r="B125" s="15"/>
      <c r="C125" s="15" t="s">
        <v>266</v>
      </c>
      <c r="D125" s="15" t="s">
        <v>243</v>
      </c>
      <c r="E125" s="15"/>
      <c r="F125" s="12"/>
      <c r="G125" s="12"/>
      <c r="H125" s="42"/>
      <c r="I125" s="47" t="s">
        <v>143</v>
      </c>
      <c r="J125" s="48"/>
      <c r="K125" s="42"/>
      <c r="L125" s="12"/>
      <c r="M125" s="12"/>
      <c r="N125" s="12"/>
      <c r="O125" s="58"/>
      <c r="P125" s="12"/>
      <c r="Q125" s="12"/>
    </row>
    <row r="126" spans="1:44" s="4" customFormat="1" ht="24" hidden="1" customHeight="1" x14ac:dyDescent="0.2">
      <c r="A126" s="14"/>
      <c r="B126" s="15"/>
      <c r="C126" s="15" t="s">
        <v>265</v>
      </c>
      <c r="D126" s="15" t="s">
        <v>244</v>
      </c>
      <c r="E126" s="15"/>
      <c r="F126" s="12"/>
      <c r="G126" s="12"/>
      <c r="H126" s="42"/>
      <c r="I126" s="47" t="s">
        <v>145</v>
      </c>
      <c r="J126" s="48"/>
      <c r="K126" s="42"/>
      <c r="L126" s="12"/>
      <c r="M126" s="12"/>
      <c r="N126" s="12"/>
      <c r="O126" s="58"/>
      <c r="P126" s="12"/>
      <c r="Q126" s="12"/>
    </row>
    <row r="127" spans="1:44" s="4" customFormat="1" ht="15.75" hidden="1" customHeight="1" x14ac:dyDescent="0.2">
      <c r="A127" s="14"/>
      <c r="B127" s="15"/>
      <c r="C127" s="15" t="s">
        <v>264</v>
      </c>
      <c r="D127" s="15" t="s">
        <v>245</v>
      </c>
      <c r="E127" s="15"/>
      <c r="F127" s="12"/>
      <c r="G127" s="12"/>
      <c r="H127" s="42"/>
      <c r="I127" s="47" t="s">
        <v>147</v>
      </c>
      <c r="J127" s="48"/>
      <c r="K127" s="42"/>
      <c r="L127" s="12"/>
      <c r="M127" s="12"/>
      <c r="N127" s="12"/>
      <c r="O127" s="58"/>
      <c r="P127" s="12"/>
      <c r="Q127" s="12"/>
    </row>
    <row r="128" spans="1:44" ht="18.75" customHeight="1" x14ac:dyDescent="0.25">
      <c r="A128" s="75">
        <v>1</v>
      </c>
      <c r="B128" s="114"/>
      <c r="C128" s="103"/>
      <c r="D128" s="103"/>
      <c r="E128" s="103"/>
      <c r="F128" s="104"/>
      <c r="G128" s="105"/>
      <c r="H128" s="106"/>
      <c r="I128" s="107"/>
      <c r="J128" s="108"/>
      <c r="K128" s="109"/>
      <c r="L128" s="110"/>
      <c r="M128" s="111"/>
      <c r="N128" s="106"/>
      <c r="O128" s="106"/>
      <c r="P128" s="120" t="str">
        <f>IF(J128="wrap",1,"")</f>
        <v/>
      </c>
      <c r="Q128" s="120" t="str">
        <f>IF(B128="Door",H128,"")</f>
        <v/>
      </c>
      <c r="R128" s="1" t="str">
        <f>IF(B128="Door",F128*G128*H128/1000000,"")</f>
        <v/>
      </c>
      <c r="S128" s="1" t="str">
        <f>IF(B128="Door-Lattice",H128,"")</f>
        <v/>
      </c>
      <c r="T128" s="1" t="str">
        <f>IF(B128="Door-Lattice",F128*G128*H128/1000000,"")</f>
        <v/>
      </c>
      <c r="U128" s="1" t="str">
        <f>IF(B128="Light Shield",H128,"")</f>
        <v/>
      </c>
      <c r="V128" s="1" t="str">
        <f>IF(B128="Light Shield",H128*2.7,"")</f>
        <v/>
      </c>
      <c r="W128" s="1" t="str">
        <f>IF(B128="Scotia",H128,"")</f>
        <v/>
      </c>
      <c r="X128" s="1" t="str">
        <f>IF(B128="Scotia",H128*2.7,"")</f>
        <v/>
      </c>
      <c r="Y128" s="1" t="str">
        <f>IF(B128="Pnl-Chip-16mm-S/F",H128,"")</f>
        <v/>
      </c>
      <c r="Z128" s="1" t="str">
        <f>IF(B128="Pnl-Chip-16mm-S/F",F128*G128*H128/1000000,"")</f>
        <v/>
      </c>
      <c r="AA128" s="1" t="str">
        <f>IF(B128="Pnl-Chip-16mm-D/F",H128,"")</f>
        <v/>
      </c>
      <c r="AB128" s="1" t="str">
        <f>IF(B128="Pnl-Chip-16mm-D/F",F128*G128*H128/1000000,"")</f>
        <v/>
      </c>
      <c r="AC128" s="1" t="str">
        <f>IF(B128="Pnl-MDF-16mm-S/F",H128,"")</f>
        <v/>
      </c>
      <c r="AD128" s="1" t="str">
        <f>IF(B128="Pnl-MDF-16mm-S/F",F128*G128*H128/1000000,"")</f>
        <v/>
      </c>
      <c r="AE128" s="1" t="str">
        <f>IF(B128="Pnl-MDF-16mm-D/F",H128,"")</f>
        <v/>
      </c>
      <c r="AF128" s="1" t="str">
        <f>IF(B128="Pnl-MDF-16mm-D/F",F128*G128*H128/1000000,"")</f>
        <v/>
      </c>
      <c r="AG128" s="1" t="str">
        <f>IF(B128="Pnl-MDF-6mm-S/F",H128,"")</f>
        <v/>
      </c>
      <c r="AH128" s="1" t="str">
        <f>IF(B128="Pnl-MDF-6mm-S/F",F128*G128*H128/1000000,"")</f>
        <v/>
      </c>
      <c r="AI128" s="1" t="str">
        <f>IF(B128="Pnl-MDF-6mm-D/F",H128,"")</f>
        <v/>
      </c>
      <c r="AJ128" s="1" t="str">
        <f>IF(B128="Pnl-MDF-6mm-D/F",F128*G128*H128/1000000,"")</f>
        <v/>
      </c>
      <c r="AK128" s="1" t="str">
        <f>IF(B128="Pnl-Ply-3mm-S/F",H128,"")</f>
        <v/>
      </c>
      <c r="AL128" s="1" t="str">
        <f>IF(B128="Pnl-Ply-3mm-S/F",F128*G128*H128/1000000,"")</f>
        <v/>
      </c>
      <c r="AM128" s="1" t="str">
        <f>IF(B128="Pnl-Ply-3mm-D/F",H128,"")</f>
        <v/>
      </c>
      <c r="AN128" s="1" t="str">
        <f>IF(B128="Pnl-Ply-3mm-D/F",F128*G128*H128/1000000,"")</f>
        <v/>
      </c>
      <c r="AO128" s="1" t="str">
        <f>IF(M128&gt;0,H128*M128,"")</f>
        <v/>
      </c>
      <c r="AP128" s="1" t="str">
        <f>IF(O128&gt;0,H128*O128,"")</f>
        <v/>
      </c>
      <c r="AQ128" s="1" t="str">
        <f>IF(J128="0.4mm",(F128*H128*K128/1000)+(G128*H128*L128/1000),"")</f>
        <v/>
      </c>
      <c r="AR128" s="1" t="str">
        <f>IF(J128="1mm",(F128*H128*K128/1000)+(G128*H128*L128/1000),"")</f>
        <v/>
      </c>
    </row>
    <row r="129" spans="1:17" ht="18.75" customHeight="1" x14ac:dyDescent="0.25">
      <c r="A129" s="76">
        <v>2</v>
      </c>
      <c r="B129" s="114"/>
      <c r="C129" s="103"/>
      <c r="D129" s="103"/>
      <c r="E129" s="103"/>
      <c r="F129" s="104"/>
      <c r="G129" s="105"/>
      <c r="H129" s="106"/>
      <c r="I129" s="107"/>
      <c r="J129" s="108"/>
      <c r="K129" s="109"/>
      <c r="L129" s="110"/>
      <c r="M129" s="111"/>
      <c r="N129" s="106"/>
      <c r="O129" s="106"/>
      <c r="Q129" s="120"/>
    </row>
    <row r="130" spans="1:17" ht="18.75" customHeight="1" x14ac:dyDescent="0.25">
      <c r="A130" s="76">
        <v>3</v>
      </c>
      <c r="B130" s="114"/>
      <c r="C130" s="103"/>
      <c r="D130" s="103"/>
      <c r="E130" s="103"/>
      <c r="F130" s="104"/>
      <c r="G130" s="105"/>
      <c r="H130" s="106"/>
      <c r="I130" s="107"/>
      <c r="J130" s="108"/>
      <c r="K130" s="109"/>
      <c r="L130" s="110"/>
      <c r="M130" s="111"/>
      <c r="N130" s="106"/>
      <c r="O130" s="106"/>
      <c r="Q130" s="120"/>
    </row>
    <row r="131" spans="1:17" ht="18.75" customHeight="1" x14ac:dyDescent="0.2">
      <c r="A131" s="76">
        <v>4</v>
      </c>
      <c r="B131" s="114"/>
      <c r="C131" s="103"/>
      <c r="D131" s="103"/>
      <c r="E131" s="103"/>
      <c r="F131" s="104"/>
      <c r="G131" s="105"/>
      <c r="H131" s="106"/>
      <c r="I131" s="107"/>
      <c r="J131" s="108"/>
      <c r="K131" s="109"/>
      <c r="L131" s="110"/>
      <c r="M131" s="111"/>
      <c r="N131" s="106"/>
      <c r="O131" s="106"/>
    </row>
    <row r="132" spans="1:17" ht="18.75" customHeight="1" x14ac:dyDescent="0.25">
      <c r="A132" s="76">
        <v>5</v>
      </c>
      <c r="B132" s="114"/>
      <c r="C132" s="103"/>
      <c r="D132" s="103"/>
      <c r="E132" s="103"/>
      <c r="F132" s="104"/>
      <c r="G132" s="105"/>
      <c r="H132" s="106"/>
      <c r="I132" s="107"/>
      <c r="J132" s="108"/>
      <c r="K132" s="109"/>
      <c r="L132" s="110"/>
      <c r="M132" s="111"/>
      <c r="N132" s="106"/>
      <c r="O132" s="106"/>
      <c r="Q132" s="120"/>
    </row>
    <row r="133" spans="1:17" ht="18.75" customHeight="1" x14ac:dyDescent="0.25">
      <c r="A133" s="76">
        <v>6</v>
      </c>
      <c r="B133" s="114"/>
      <c r="C133" s="103"/>
      <c r="D133" s="103"/>
      <c r="E133" s="103"/>
      <c r="F133" s="104"/>
      <c r="G133" s="105"/>
      <c r="H133" s="106"/>
      <c r="I133" s="107"/>
      <c r="J133" s="108"/>
      <c r="K133" s="109"/>
      <c r="L133" s="110"/>
      <c r="M133" s="111"/>
      <c r="N133" s="106"/>
      <c r="O133" s="106"/>
      <c r="Q133" s="120"/>
    </row>
    <row r="134" spans="1:17" ht="18.75" customHeight="1" x14ac:dyDescent="0.25">
      <c r="A134" s="76">
        <v>7</v>
      </c>
      <c r="B134" s="114"/>
      <c r="C134" s="103"/>
      <c r="D134" s="103"/>
      <c r="E134" s="103"/>
      <c r="F134" s="104"/>
      <c r="G134" s="105"/>
      <c r="H134" s="106"/>
      <c r="I134" s="107"/>
      <c r="J134" s="108"/>
      <c r="K134" s="109"/>
      <c r="L134" s="110"/>
      <c r="M134" s="111"/>
      <c r="N134" s="106"/>
      <c r="O134" s="106"/>
      <c r="Q134" s="120"/>
    </row>
    <row r="135" spans="1:17" ht="18.75" customHeight="1" x14ac:dyDescent="0.25">
      <c r="A135" s="76">
        <v>8</v>
      </c>
      <c r="B135" s="114"/>
      <c r="C135" s="103"/>
      <c r="D135" s="103"/>
      <c r="E135" s="103"/>
      <c r="F135" s="104"/>
      <c r="G135" s="105"/>
      <c r="H135" s="106"/>
      <c r="I135" s="107"/>
      <c r="J135" s="108"/>
      <c r="K135" s="109"/>
      <c r="L135" s="110"/>
      <c r="M135" s="111"/>
      <c r="N135" s="106"/>
      <c r="O135" s="106"/>
      <c r="Q135" s="120"/>
    </row>
    <row r="136" spans="1:17" ht="18.75" customHeight="1" x14ac:dyDescent="0.25">
      <c r="A136" s="76">
        <v>9</v>
      </c>
      <c r="B136" s="114"/>
      <c r="C136" s="103"/>
      <c r="D136" s="103"/>
      <c r="E136" s="103"/>
      <c r="F136" s="104"/>
      <c r="G136" s="105"/>
      <c r="H136" s="106"/>
      <c r="I136" s="107"/>
      <c r="J136" s="108"/>
      <c r="K136" s="109"/>
      <c r="L136" s="110"/>
      <c r="M136" s="111"/>
      <c r="N136" s="106"/>
      <c r="O136" s="106"/>
      <c r="Q136" s="120"/>
    </row>
    <row r="137" spans="1:17" ht="18.75" customHeight="1" x14ac:dyDescent="0.25">
      <c r="A137" s="76">
        <v>10</v>
      </c>
      <c r="B137" s="114"/>
      <c r="C137" s="103"/>
      <c r="D137" s="103"/>
      <c r="E137" s="103"/>
      <c r="F137" s="104"/>
      <c r="G137" s="105"/>
      <c r="H137" s="106"/>
      <c r="I137" s="107"/>
      <c r="J137" s="108"/>
      <c r="K137" s="109"/>
      <c r="L137" s="110"/>
      <c r="M137" s="111"/>
      <c r="N137" s="106"/>
      <c r="O137" s="106"/>
      <c r="Q137" s="120"/>
    </row>
    <row r="138" spans="1:17" ht="18.75" customHeight="1" x14ac:dyDescent="0.25">
      <c r="A138" s="76">
        <v>11</v>
      </c>
      <c r="B138" s="114"/>
      <c r="C138" s="103"/>
      <c r="D138" s="103"/>
      <c r="E138" s="103"/>
      <c r="F138" s="104"/>
      <c r="G138" s="105"/>
      <c r="H138" s="106"/>
      <c r="I138" s="107"/>
      <c r="J138" s="108"/>
      <c r="K138" s="109"/>
      <c r="L138" s="110"/>
      <c r="M138" s="111"/>
      <c r="N138" s="106"/>
      <c r="O138" s="106"/>
      <c r="Q138" s="120"/>
    </row>
    <row r="139" spans="1:17" ht="18.75" customHeight="1" x14ac:dyDescent="0.25">
      <c r="A139" s="76">
        <v>12</v>
      </c>
      <c r="B139" s="114"/>
      <c r="C139" s="103"/>
      <c r="D139" s="103"/>
      <c r="E139" s="103"/>
      <c r="F139" s="104"/>
      <c r="G139" s="105"/>
      <c r="H139" s="106"/>
      <c r="I139" s="107"/>
      <c r="J139" s="108"/>
      <c r="K139" s="109"/>
      <c r="L139" s="110"/>
      <c r="M139" s="111"/>
      <c r="N139" s="106"/>
      <c r="O139" s="106"/>
      <c r="Q139" s="120"/>
    </row>
    <row r="140" spans="1:17" ht="18.75" customHeight="1" x14ac:dyDescent="0.2">
      <c r="A140" s="76">
        <v>13</v>
      </c>
      <c r="B140" s="114"/>
      <c r="C140" s="103"/>
      <c r="D140" s="103"/>
      <c r="E140" s="103"/>
      <c r="F140" s="104"/>
      <c r="G140" s="105"/>
      <c r="H140" s="106"/>
      <c r="I140" s="107"/>
      <c r="J140" s="108"/>
      <c r="K140" s="109"/>
      <c r="L140" s="110"/>
      <c r="M140" s="111"/>
      <c r="N140" s="106"/>
      <c r="O140" s="106"/>
      <c r="P140" s="121"/>
      <c r="Q140" s="121"/>
    </row>
    <row r="141" spans="1:17" ht="18.75" customHeight="1" x14ac:dyDescent="0.2">
      <c r="A141" s="76">
        <v>14</v>
      </c>
      <c r="B141" s="114"/>
      <c r="C141" s="103"/>
      <c r="D141" s="103"/>
      <c r="E141" s="103"/>
      <c r="F141" s="104"/>
      <c r="G141" s="105"/>
      <c r="H141" s="106"/>
      <c r="I141" s="107"/>
      <c r="J141" s="108"/>
      <c r="K141" s="109"/>
      <c r="L141" s="110"/>
      <c r="M141" s="111"/>
      <c r="N141" s="106"/>
      <c r="O141" s="106"/>
      <c r="P141" s="121"/>
      <c r="Q141" s="121"/>
    </row>
    <row r="142" spans="1:17" ht="18.75" customHeight="1" x14ac:dyDescent="0.2">
      <c r="A142" s="76">
        <v>15</v>
      </c>
      <c r="B142" s="114"/>
      <c r="C142" s="103"/>
      <c r="D142" s="103"/>
      <c r="E142" s="103"/>
      <c r="F142" s="104"/>
      <c r="G142" s="105"/>
      <c r="H142" s="106"/>
      <c r="I142" s="107"/>
      <c r="J142" s="108"/>
      <c r="K142" s="109"/>
      <c r="L142" s="110"/>
      <c r="M142" s="111"/>
      <c r="N142" s="106"/>
      <c r="O142" s="106"/>
      <c r="P142" s="121"/>
      <c r="Q142" s="121"/>
    </row>
    <row r="143" spans="1:17" ht="18.75" customHeight="1" x14ac:dyDescent="0.2">
      <c r="A143" s="76">
        <v>16</v>
      </c>
      <c r="B143" s="114"/>
      <c r="C143" s="103"/>
      <c r="D143" s="103"/>
      <c r="E143" s="103"/>
      <c r="F143" s="104"/>
      <c r="G143" s="105"/>
      <c r="H143" s="106"/>
      <c r="I143" s="107"/>
      <c r="J143" s="108"/>
      <c r="K143" s="109"/>
      <c r="L143" s="110"/>
      <c r="M143" s="111"/>
      <c r="N143" s="106"/>
      <c r="O143" s="106"/>
      <c r="P143" s="121"/>
      <c r="Q143" s="121"/>
    </row>
    <row r="144" spans="1:17" ht="18.75" customHeight="1" x14ac:dyDescent="0.2">
      <c r="A144" s="76">
        <v>17</v>
      </c>
      <c r="B144" s="114"/>
      <c r="C144" s="103"/>
      <c r="D144" s="103"/>
      <c r="E144" s="103"/>
      <c r="F144" s="104"/>
      <c r="G144" s="105"/>
      <c r="H144" s="106"/>
      <c r="I144" s="107"/>
      <c r="J144" s="108"/>
      <c r="K144" s="109"/>
      <c r="L144" s="110"/>
      <c r="M144" s="111"/>
      <c r="N144" s="106"/>
      <c r="O144" s="106"/>
      <c r="P144" s="121"/>
      <c r="Q144" s="121"/>
    </row>
    <row r="145" spans="1:17" ht="18.75" customHeight="1" x14ac:dyDescent="0.2">
      <c r="A145" s="76">
        <v>18</v>
      </c>
      <c r="B145" s="114"/>
      <c r="C145" s="103"/>
      <c r="D145" s="103"/>
      <c r="E145" s="103"/>
      <c r="F145" s="104"/>
      <c r="G145" s="105"/>
      <c r="H145" s="106"/>
      <c r="I145" s="107"/>
      <c r="J145" s="108"/>
      <c r="K145" s="109"/>
      <c r="L145" s="110"/>
      <c r="M145" s="111"/>
      <c r="N145" s="106"/>
      <c r="O145" s="106"/>
      <c r="P145" s="121"/>
      <c r="Q145" s="121"/>
    </row>
    <row r="146" spans="1:17" ht="18.75" customHeight="1" x14ac:dyDescent="0.2">
      <c r="A146" s="76">
        <v>19</v>
      </c>
      <c r="B146" s="114"/>
      <c r="C146" s="103"/>
      <c r="D146" s="103"/>
      <c r="E146" s="103"/>
      <c r="F146" s="104"/>
      <c r="G146" s="105"/>
      <c r="H146" s="106"/>
      <c r="I146" s="107"/>
      <c r="J146" s="108"/>
      <c r="K146" s="109"/>
      <c r="L146" s="110"/>
      <c r="M146" s="111"/>
      <c r="N146" s="106"/>
      <c r="O146" s="106"/>
      <c r="P146" s="121"/>
      <c r="Q146" s="121"/>
    </row>
    <row r="147" spans="1:17" ht="18.75" customHeight="1" x14ac:dyDescent="0.2">
      <c r="A147" s="76">
        <v>20</v>
      </c>
      <c r="B147" s="114"/>
      <c r="C147" s="103"/>
      <c r="D147" s="103"/>
      <c r="E147" s="103"/>
      <c r="F147" s="104"/>
      <c r="G147" s="105"/>
      <c r="H147" s="106"/>
      <c r="I147" s="107"/>
      <c r="J147" s="108"/>
      <c r="K147" s="109"/>
      <c r="L147" s="110"/>
      <c r="M147" s="111"/>
      <c r="N147" s="106"/>
      <c r="O147" s="106"/>
      <c r="P147" s="121"/>
      <c r="Q147" s="121"/>
    </row>
    <row r="148" spans="1:17" ht="18.75" customHeight="1" x14ac:dyDescent="0.2">
      <c r="A148" s="76">
        <v>21</v>
      </c>
      <c r="B148" s="114"/>
      <c r="C148" s="103"/>
      <c r="D148" s="103"/>
      <c r="E148" s="103"/>
      <c r="F148" s="104"/>
      <c r="G148" s="105"/>
      <c r="H148" s="106"/>
      <c r="I148" s="107"/>
      <c r="J148" s="108"/>
      <c r="K148" s="109"/>
      <c r="L148" s="110"/>
      <c r="M148" s="111"/>
      <c r="N148" s="106"/>
      <c r="O148" s="106"/>
      <c r="P148" s="121"/>
      <c r="Q148" s="121"/>
    </row>
    <row r="149" spans="1:17" ht="18.75" customHeight="1" x14ac:dyDescent="0.2">
      <c r="A149" s="76">
        <v>22</v>
      </c>
      <c r="B149" s="114"/>
      <c r="C149" s="103"/>
      <c r="D149" s="103"/>
      <c r="E149" s="103"/>
      <c r="F149" s="104"/>
      <c r="G149" s="105"/>
      <c r="H149" s="106"/>
      <c r="I149" s="107"/>
      <c r="J149" s="108"/>
      <c r="K149" s="109"/>
      <c r="L149" s="110"/>
      <c r="M149" s="111"/>
      <c r="N149" s="106"/>
      <c r="O149" s="106"/>
      <c r="P149" s="121"/>
      <c r="Q149" s="121"/>
    </row>
    <row r="150" spans="1:17" ht="18.75" customHeight="1" x14ac:dyDescent="0.2">
      <c r="A150" s="76">
        <v>23</v>
      </c>
      <c r="B150" s="114"/>
      <c r="C150" s="103"/>
      <c r="D150" s="103"/>
      <c r="E150" s="103"/>
      <c r="F150" s="104"/>
      <c r="G150" s="105"/>
      <c r="H150" s="106"/>
      <c r="I150" s="107"/>
      <c r="J150" s="108"/>
      <c r="K150" s="109"/>
      <c r="L150" s="110"/>
      <c r="M150" s="111"/>
      <c r="N150" s="106"/>
      <c r="O150" s="106"/>
      <c r="P150" s="121"/>
      <c r="Q150" s="121"/>
    </row>
    <row r="151" spans="1:17" ht="18.75" customHeight="1" x14ac:dyDescent="0.2">
      <c r="A151" s="76">
        <v>24</v>
      </c>
      <c r="B151" s="114"/>
      <c r="C151" s="103"/>
      <c r="D151" s="103"/>
      <c r="E151" s="103"/>
      <c r="F151" s="104"/>
      <c r="G151" s="105"/>
      <c r="H151" s="106"/>
      <c r="I151" s="107"/>
      <c r="J151" s="108"/>
      <c r="K151" s="109"/>
      <c r="L151" s="110"/>
      <c r="M151" s="111"/>
      <c r="N151" s="106"/>
      <c r="O151" s="106"/>
      <c r="P151" s="121"/>
      <c r="Q151" s="121"/>
    </row>
    <row r="152" spans="1:17" ht="18.75" customHeight="1" x14ac:dyDescent="0.2">
      <c r="A152" s="76">
        <v>25</v>
      </c>
      <c r="B152" s="114"/>
      <c r="C152" s="103"/>
      <c r="D152" s="103"/>
      <c r="E152" s="103"/>
      <c r="F152" s="104"/>
      <c r="G152" s="105"/>
      <c r="H152" s="106"/>
      <c r="I152" s="107"/>
      <c r="J152" s="108"/>
      <c r="K152" s="109"/>
      <c r="L152" s="110"/>
      <c r="M152" s="111"/>
      <c r="N152" s="106"/>
      <c r="O152" s="106"/>
      <c r="P152" s="121"/>
      <c r="Q152" s="121"/>
    </row>
    <row r="153" spans="1:17" ht="18.75" customHeight="1" x14ac:dyDescent="0.2">
      <c r="A153" s="76">
        <v>26</v>
      </c>
      <c r="B153" s="114"/>
      <c r="C153" s="103"/>
      <c r="D153" s="103"/>
      <c r="E153" s="103"/>
      <c r="F153" s="104"/>
      <c r="G153" s="105"/>
      <c r="H153" s="106"/>
      <c r="I153" s="107"/>
      <c r="J153" s="108"/>
      <c r="K153" s="109"/>
      <c r="L153" s="110"/>
      <c r="M153" s="111"/>
      <c r="N153" s="106"/>
      <c r="O153" s="106"/>
      <c r="P153" s="121"/>
      <c r="Q153" s="121"/>
    </row>
    <row r="154" spans="1:17" ht="18.75" customHeight="1" x14ac:dyDescent="0.2">
      <c r="A154" s="76">
        <v>27</v>
      </c>
      <c r="B154" s="114"/>
      <c r="C154" s="103"/>
      <c r="D154" s="103"/>
      <c r="E154" s="103"/>
      <c r="F154" s="104"/>
      <c r="G154" s="105"/>
      <c r="H154" s="106"/>
      <c r="I154" s="107"/>
      <c r="J154" s="108"/>
      <c r="K154" s="109"/>
      <c r="L154" s="110"/>
      <c r="M154" s="111"/>
      <c r="N154" s="106"/>
      <c r="O154" s="106"/>
      <c r="P154" s="121"/>
      <c r="Q154" s="121"/>
    </row>
    <row r="155" spans="1:17" ht="18.75" customHeight="1" x14ac:dyDescent="0.2">
      <c r="A155" s="76">
        <v>28</v>
      </c>
      <c r="B155" s="114"/>
      <c r="C155" s="103"/>
      <c r="D155" s="103"/>
      <c r="E155" s="103"/>
      <c r="F155" s="104"/>
      <c r="G155" s="105"/>
      <c r="H155" s="106"/>
      <c r="I155" s="107"/>
      <c r="J155" s="108"/>
      <c r="K155" s="109"/>
      <c r="L155" s="110"/>
      <c r="M155" s="111"/>
      <c r="N155" s="106"/>
      <c r="O155" s="106"/>
      <c r="P155" s="121"/>
      <c r="Q155" s="121"/>
    </row>
    <row r="156" spans="1:17" ht="18.75" customHeight="1" x14ac:dyDescent="0.2">
      <c r="A156" s="76">
        <v>29</v>
      </c>
      <c r="B156" s="114"/>
      <c r="C156" s="103"/>
      <c r="D156" s="103"/>
      <c r="E156" s="103"/>
      <c r="F156" s="104"/>
      <c r="G156" s="105"/>
      <c r="H156" s="106"/>
      <c r="I156" s="107"/>
      <c r="J156" s="108"/>
      <c r="K156" s="109"/>
      <c r="L156" s="110"/>
      <c r="M156" s="111"/>
      <c r="N156" s="106"/>
      <c r="O156" s="106"/>
      <c r="P156" s="121"/>
      <c r="Q156" s="121"/>
    </row>
    <row r="157" spans="1:17" ht="18.75" customHeight="1" x14ac:dyDescent="0.2">
      <c r="A157" s="76">
        <v>30</v>
      </c>
      <c r="B157" s="114"/>
      <c r="C157" s="103"/>
      <c r="D157" s="103"/>
      <c r="E157" s="103"/>
      <c r="F157" s="104"/>
      <c r="G157" s="105"/>
      <c r="H157" s="106"/>
      <c r="I157" s="107"/>
      <c r="J157" s="108"/>
      <c r="K157" s="109"/>
      <c r="L157" s="110"/>
      <c r="M157" s="111"/>
      <c r="N157" s="106"/>
      <c r="O157" s="106"/>
      <c r="P157" s="121"/>
      <c r="Q157" s="121"/>
    </row>
    <row r="158" spans="1:17" ht="18.75" customHeight="1" x14ac:dyDescent="0.2">
      <c r="A158" s="76">
        <v>31</v>
      </c>
      <c r="B158" s="114"/>
      <c r="C158" s="103"/>
      <c r="D158" s="103"/>
      <c r="E158" s="103"/>
      <c r="F158" s="104"/>
      <c r="G158" s="105"/>
      <c r="H158" s="106"/>
      <c r="I158" s="107"/>
      <c r="J158" s="108"/>
      <c r="K158" s="109"/>
      <c r="L158" s="110"/>
      <c r="M158" s="111"/>
      <c r="N158" s="106"/>
      <c r="O158" s="106"/>
      <c r="P158" s="121"/>
      <c r="Q158" s="121"/>
    </row>
    <row r="159" spans="1:17" ht="18.75" customHeight="1" x14ac:dyDescent="0.2">
      <c r="A159" s="76">
        <v>32</v>
      </c>
      <c r="B159" s="114"/>
      <c r="C159" s="103"/>
      <c r="D159" s="103"/>
      <c r="E159" s="103"/>
      <c r="F159" s="104"/>
      <c r="G159" s="105"/>
      <c r="H159" s="106"/>
      <c r="I159" s="107"/>
      <c r="J159" s="108"/>
      <c r="K159" s="109"/>
      <c r="L159" s="110"/>
      <c r="M159" s="111"/>
      <c r="N159" s="106"/>
      <c r="O159" s="106"/>
      <c r="P159" s="121"/>
      <c r="Q159" s="121"/>
    </row>
    <row r="160" spans="1:17" ht="18.75" customHeight="1" x14ac:dyDescent="0.2">
      <c r="A160" s="76">
        <v>33</v>
      </c>
      <c r="B160" s="114"/>
      <c r="C160" s="103"/>
      <c r="D160" s="103"/>
      <c r="E160" s="103"/>
      <c r="F160" s="104"/>
      <c r="G160" s="105"/>
      <c r="H160" s="106"/>
      <c r="I160" s="107"/>
      <c r="J160" s="108"/>
      <c r="K160" s="109"/>
      <c r="L160" s="110"/>
      <c r="M160" s="111"/>
      <c r="N160" s="106"/>
      <c r="O160" s="106"/>
      <c r="P160" s="121"/>
      <c r="Q160" s="121"/>
    </row>
    <row r="161" spans="1:17" ht="18.75" customHeight="1" x14ac:dyDescent="0.2">
      <c r="A161" s="76">
        <v>34</v>
      </c>
      <c r="B161" s="114"/>
      <c r="C161" s="103"/>
      <c r="D161" s="103"/>
      <c r="E161" s="103"/>
      <c r="F161" s="104"/>
      <c r="G161" s="105"/>
      <c r="H161" s="106"/>
      <c r="I161" s="107"/>
      <c r="J161" s="108"/>
      <c r="K161" s="109"/>
      <c r="L161" s="110"/>
      <c r="M161" s="111"/>
      <c r="N161" s="106"/>
      <c r="O161" s="106"/>
      <c r="P161" s="121"/>
      <c r="Q161" s="121"/>
    </row>
    <row r="162" spans="1:17" ht="18.75" customHeight="1" x14ac:dyDescent="0.2">
      <c r="A162" s="76">
        <v>35</v>
      </c>
      <c r="B162" s="114"/>
      <c r="C162" s="103"/>
      <c r="D162" s="103"/>
      <c r="E162" s="103"/>
      <c r="F162" s="104"/>
      <c r="G162" s="105"/>
      <c r="H162" s="106"/>
      <c r="I162" s="107"/>
      <c r="J162" s="108"/>
      <c r="K162" s="109"/>
      <c r="L162" s="110"/>
      <c r="M162" s="111"/>
      <c r="N162" s="106"/>
      <c r="O162" s="106"/>
      <c r="P162" s="121"/>
      <c r="Q162" s="121"/>
    </row>
    <row r="163" spans="1:17" ht="18.75" customHeight="1" x14ac:dyDescent="0.2">
      <c r="A163" s="76">
        <v>36</v>
      </c>
      <c r="B163" s="114"/>
      <c r="C163" s="103"/>
      <c r="D163" s="103"/>
      <c r="E163" s="103"/>
      <c r="F163" s="104"/>
      <c r="G163" s="105"/>
      <c r="H163" s="106"/>
      <c r="I163" s="107"/>
      <c r="J163" s="108"/>
      <c r="K163" s="109"/>
      <c r="L163" s="110"/>
      <c r="M163" s="111"/>
      <c r="N163" s="106"/>
      <c r="O163" s="106"/>
      <c r="P163" s="121"/>
      <c r="Q163" s="121"/>
    </row>
    <row r="164" spans="1:17" ht="18.75" customHeight="1" x14ac:dyDescent="0.2">
      <c r="A164" s="76">
        <v>37</v>
      </c>
      <c r="B164" s="114"/>
      <c r="C164" s="103"/>
      <c r="D164" s="103"/>
      <c r="E164" s="103"/>
      <c r="F164" s="104"/>
      <c r="G164" s="105"/>
      <c r="H164" s="106"/>
      <c r="I164" s="107"/>
      <c r="J164" s="108"/>
      <c r="K164" s="109"/>
      <c r="L164" s="110"/>
      <c r="M164" s="111"/>
      <c r="N164" s="106"/>
      <c r="O164" s="106"/>
      <c r="P164" s="121"/>
      <c r="Q164" s="121"/>
    </row>
    <row r="165" spans="1:17" ht="18.75" customHeight="1" x14ac:dyDescent="0.2">
      <c r="A165" s="76">
        <v>38</v>
      </c>
      <c r="B165" s="114"/>
      <c r="C165" s="103"/>
      <c r="D165" s="103"/>
      <c r="E165" s="103"/>
      <c r="F165" s="104"/>
      <c r="G165" s="105"/>
      <c r="H165" s="106"/>
      <c r="I165" s="107"/>
      <c r="J165" s="108"/>
      <c r="K165" s="109"/>
      <c r="L165" s="110"/>
      <c r="M165" s="111"/>
      <c r="N165" s="106"/>
      <c r="O165" s="106"/>
      <c r="P165" s="121"/>
      <c r="Q165" s="121"/>
    </row>
    <row r="166" spans="1:17" ht="18.75" customHeight="1" x14ac:dyDescent="0.2">
      <c r="A166" s="76">
        <v>39</v>
      </c>
      <c r="B166" s="114"/>
      <c r="C166" s="103"/>
      <c r="D166" s="103"/>
      <c r="E166" s="103"/>
      <c r="F166" s="104"/>
      <c r="G166" s="105"/>
      <c r="H166" s="106"/>
      <c r="I166" s="107"/>
      <c r="J166" s="108"/>
      <c r="K166" s="109"/>
      <c r="L166" s="110"/>
      <c r="M166" s="111"/>
      <c r="N166" s="106"/>
      <c r="O166" s="106"/>
      <c r="P166" s="121"/>
      <c r="Q166" s="121"/>
    </row>
    <row r="167" spans="1:17" ht="18.75" customHeight="1" x14ac:dyDescent="0.2">
      <c r="A167" s="76">
        <v>40</v>
      </c>
      <c r="B167" s="114"/>
      <c r="C167" s="103"/>
      <c r="D167" s="103"/>
      <c r="E167" s="103"/>
      <c r="F167" s="104"/>
      <c r="G167" s="105"/>
      <c r="H167" s="106"/>
      <c r="I167" s="107"/>
      <c r="J167" s="108"/>
      <c r="K167" s="109"/>
      <c r="L167" s="110"/>
      <c r="M167" s="111"/>
      <c r="N167" s="106"/>
      <c r="O167" s="106"/>
      <c r="P167" s="121"/>
      <c r="Q167" s="121"/>
    </row>
    <row r="168" spans="1:17" ht="18.75" customHeight="1" x14ac:dyDescent="0.2">
      <c r="A168" s="76">
        <v>41</v>
      </c>
      <c r="B168" s="114"/>
      <c r="C168" s="103"/>
      <c r="D168" s="103"/>
      <c r="E168" s="103"/>
      <c r="F168" s="104"/>
      <c r="G168" s="105"/>
      <c r="H168" s="106"/>
      <c r="I168" s="107"/>
      <c r="J168" s="108"/>
      <c r="K168" s="109"/>
      <c r="L168" s="110"/>
      <c r="M168" s="111"/>
      <c r="N168" s="106"/>
      <c r="O168" s="106"/>
      <c r="P168" s="121"/>
      <c r="Q168" s="121"/>
    </row>
    <row r="169" spans="1:17" ht="18.75" customHeight="1" x14ac:dyDescent="0.2">
      <c r="A169" s="76">
        <v>42</v>
      </c>
      <c r="B169" s="114"/>
      <c r="C169" s="103"/>
      <c r="D169" s="103"/>
      <c r="E169" s="103"/>
      <c r="F169" s="104"/>
      <c r="G169" s="105"/>
      <c r="H169" s="106"/>
      <c r="I169" s="107"/>
      <c r="J169" s="108"/>
      <c r="K169" s="109"/>
      <c r="L169" s="110"/>
      <c r="M169" s="111"/>
      <c r="N169" s="106"/>
      <c r="O169" s="106"/>
      <c r="P169" s="121"/>
      <c r="Q169" s="121"/>
    </row>
    <row r="170" spans="1:17" ht="18.75" customHeight="1" x14ac:dyDescent="0.2">
      <c r="A170" s="76">
        <v>43</v>
      </c>
      <c r="B170" s="114"/>
      <c r="C170" s="103"/>
      <c r="D170" s="103"/>
      <c r="E170" s="103"/>
      <c r="F170" s="104"/>
      <c r="G170" s="105"/>
      <c r="H170" s="106"/>
      <c r="I170" s="107"/>
      <c r="J170" s="108"/>
      <c r="K170" s="109"/>
      <c r="L170" s="110"/>
      <c r="M170" s="111"/>
      <c r="N170" s="106"/>
      <c r="O170" s="106"/>
      <c r="P170" s="121"/>
      <c r="Q170" s="121"/>
    </row>
    <row r="171" spans="1:17" ht="18.75" customHeight="1" x14ac:dyDescent="0.2">
      <c r="A171" s="76">
        <v>44</v>
      </c>
      <c r="B171" s="114"/>
      <c r="C171" s="103"/>
      <c r="D171" s="103"/>
      <c r="E171" s="103"/>
      <c r="F171" s="104"/>
      <c r="G171" s="105"/>
      <c r="H171" s="106"/>
      <c r="I171" s="107"/>
      <c r="J171" s="108"/>
      <c r="K171" s="109"/>
      <c r="L171" s="110"/>
      <c r="M171" s="111"/>
      <c r="N171" s="106"/>
      <c r="O171" s="106"/>
      <c r="P171" s="121"/>
      <c r="Q171" s="121"/>
    </row>
    <row r="172" spans="1:17" ht="18.75" customHeight="1" x14ac:dyDescent="0.2">
      <c r="A172" s="76">
        <v>45</v>
      </c>
      <c r="B172" s="114"/>
      <c r="C172" s="103"/>
      <c r="D172" s="103"/>
      <c r="E172" s="103"/>
      <c r="F172" s="104"/>
      <c r="G172" s="105"/>
      <c r="H172" s="106"/>
      <c r="I172" s="107"/>
      <c r="J172" s="108"/>
      <c r="K172" s="109"/>
      <c r="L172" s="110"/>
      <c r="M172" s="111"/>
      <c r="N172" s="106"/>
      <c r="O172" s="106"/>
      <c r="P172" s="121"/>
      <c r="Q172" s="121"/>
    </row>
    <row r="173" spans="1:17" ht="18.75" customHeight="1" x14ac:dyDescent="0.2">
      <c r="A173" s="76">
        <v>46</v>
      </c>
      <c r="B173" s="114"/>
      <c r="C173" s="103"/>
      <c r="D173" s="103"/>
      <c r="E173" s="103"/>
      <c r="F173" s="104"/>
      <c r="G173" s="105"/>
      <c r="H173" s="106"/>
      <c r="I173" s="107"/>
      <c r="J173" s="108"/>
      <c r="K173" s="109"/>
      <c r="L173" s="110"/>
      <c r="M173" s="111"/>
      <c r="N173" s="106"/>
      <c r="O173" s="106"/>
      <c r="P173" s="121"/>
      <c r="Q173" s="121"/>
    </row>
    <row r="174" spans="1:17" ht="18.75" customHeight="1" x14ac:dyDescent="0.2">
      <c r="A174" s="76">
        <v>47</v>
      </c>
      <c r="B174" s="114"/>
      <c r="C174" s="103"/>
      <c r="D174" s="103"/>
      <c r="E174" s="103"/>
      <c r="F174" s="104"/>
      <c r="G174" s="105"/>
      <c r="H174" s="106"/>
      <c r="I174" s="107"/>
      <c r="J174" s="108"/>
      <c r="K174" s="109"/>
      <c r="L174" s="110"/>
      <c r="M174" s="111"/>
      <c r="N174" s="106"/>
      <c r="O174" s="106"/>
      <c r="P174" s="121"/>
      <c r="Q174" s="121"/>
    </row>
    <row r="175" spans="1:17" ht="18.75" customHeight="1" x14ac:dyDescent="0.2">
      <c r="A175" s="76">
        <v>48</v>
      </c>
      <c r="B175" s="114"/>
      <c r="C175" s="103"/>
      <c r="D175" s="103"/>
      <c r="E175" s="103"/>
      <c r="F175" s="104"/>
      <c r="G175" s="105"/>
      <c r="H175" s="106"/>
      <c r="I175" s="107"/>
      <c r="J175" s="108"/>
      <c r="K175" s="109"/>
      <c r="L175" s="110"/>
      <c r="M175" s="111"/>
      <c r="N175" s="106"/>
      <c r="O175" s="106"/>
      <c r="P175" s="121"/>
      <c r="Q175" s="121"/>
    </row>
    <row r="176" spans="1:17" ht="18.75" customHeight="1" x14ac:dyDescent="0.2">
      <c r="A176" s="76">
        <v>49</v>
      </c>
      <c r="B176" s="114"/>
      <c r="C176" s="103"/>
      <c r="D176" s="103"/>
      <c r="E176" s="103"/>
      <c r="F176" s="104"/>
      <c r="G176" s="105"/>
      <c r="H176" s="106"/>
      <c r="I176" s="107"/>
      <c r="J176" s="108"/>
      <c r="K176" s="109"/>
      <c r="L176" s="110"/>
      <c r="M176" s="111"/>
      <c r="N176" s="106"/>
      <c r="O176" s="106"/>
      <c r="P176" s="121"/>
      <c r="Q176" s="121"/>
    </row>
    <row r="177" spans="1:17" ht="18.75" customHeight="1" x14ac:dyDescent="0.2">
      <c r="A177" s="76">
        <v>50</v>
      </c>
      <c r="B177" s="114"/>
      <c r="C177" s="103"/>
      <c r="D177" s="103"/>
      <c r="E177" s="103"/>
      <c r="F177" s="104"/>
      <c r="G177" s="105"/>
      <c r="H177" s="106"/>
      <c r="I177" s="107"/>
      <c r="J177" s="108"/>
      <c r="K177" s="109"/>
      <c r="L177" s="110"/>
      <c r="M177" s="111"/>
      <c r="N177" s="106"/>
      <c r="O177" s="106"/>
      <c r="P177" s="121"/>
      <c r="Q177" s="121"/>
    </row>
    <row r="178" spans="1:17" ht="18.75" customHeight="1" x14ac:dyDescent="0.2">
      <c r="A178" s="76">
        <v>51</v>
      </c>
      <c r="B178" s="114"/>
      <c r="C178" s="103"/>
      <c r="D178" s="103"/>
      <c r="E178" s="103"/>
      <c r="F178" s="104"/>
      <c r="G178" s="105"/>
      <c r="H178" s="106"/>
      <c r="I178" s="107"/>
      <c r="J178" s="108"/>
      <c r="K178" s="109"/>
      <c r="L178" s="110"/>
      <c r="M178" s="111"/>
      <c r="N178" s="106"/>
      <c r="O178" s="106"/>
      <c r="P178" s="121"/>
      <c r="Q178" s="121"/>
    </row>
    <row r="179" spans="1:17" ht="18.75" customHeight="1" x14ac:dyDescent="0.2">
      <c r="A179" s="76">
        <v>52</v>
      </c>
      <c r="B179" s="114"/>
      <c r="C179" s="103"/>
      <c r="D179" s="103"/>
      <c r="E179" s="103"/>
      <c r="F179" s="104"/>
      <c r="G179" s="105"/>
      <c r="H179" s="106"/>
      <c r="I179" s="107"/>
      <c r="J179" s="108"/>
      <c r="K179" s="109"/>
      <c r="L179" s="110"/>
      <c r="M179" s="111"/>
      <c r="N179" s="106"/>
      <c r="O179" s="106"/>
      <c r="P179" s="121"/>
      <c r="Q179" s="121"/>
    </row>
    <row r="180" spans="1:17" ht="18.75" customHeight="1" x14ac:dyDescent="0.2">
      <c r="A180" s="76">
        <v>53</v>
      </c>
      <c r="B180" s="114"/>
      <c r="C180" s="103"/>
      <c r="D180" s="103"/>
      <c r="E180" s="103"/>
      <c r="F180" s="104"/>
      <c r="G180" s="105"/>
      <c r="H180" s="106"/>
      <c r="I180" s="107"/>
      <c r="J180" s="108"/>
      <c r="K180" s="109"/>
      <c r="L180" s="110"/>
      <c r="M180" s="111"/>
      <c r="N180" s="106"/>
      <c r="O180" s="106"/>
      <c r="P180" s="121"/>
      <c r="Q180" s="121"/>
    </row>
    <row r="181" spans="1:17" ht="18.75" customHeight="1" x14ac:dyDescent="0.2">
      <c r="A181" s="76">
        <v>54</v>
      </c>
      <c r="B181" s="114"/>
      <c r="C181" s="103"/>
      <c r="D181" s="103"/>
      <c r="E181" s="103"/>
      <c r="F181" s="104"/>
      <c r="G181" s="105"/>
      <c r="H181" s="106"/>
      <c r="I181" s="107"/>
      <c r="J181" s="108"/>
      <c r="K181" s="109"/>
      <c r="L181" s="110"/>
      <c r="M181" s="111"/>
      <c r="N181" s="106"/>
      <c r="O181" s="106"/>
      <c r="P181" s="121"/>
      <c r="Q181" s="121"/>
    </row>
    <row r="182" spans="1:17" ht="18.75" customHeight="1" x14ac:dyDescent="0.2">
      <c r="A182" s="76">
        <v>55</v>
      </c>
      <c r="B182" s="114"/>
      <c r="C182" s="103"/>
      <c r="D182" s="103"/>
      <c r="E182" s="103"/>
      <c r="F182" s="104"/>
      <c r="G182" s="105"/>
      <c r="H182" s="106"/>
      <c r="I182" s="107"/>
      <c r="J182" s="108"/>
      <c r="K182" s="109"/>
      <c r="L182" s="110"/>
      <c r="M182" s="111"/>
      <c r="N182" s="106"/>
      <c r="O182" s="106"/>
      <c r="P182" s="121"/>
      <c r="Q182" s="121"/>
    </row>
    <row r="183" spans="1:17" ht="18.75" customHeight="1" x14ac:dyDescent="0.2">
      <c r="A183" s="76">
        <v>56</v>
      </c>
      <c r="B183" s="114"/>
      <c r="C183" s="103"/>
      <c r="D183" s="103"/>
      <c r="E183" s="103"/>
      <c r="F183" s="104"/>
      <c r="G183" s="105"/>
      <c r="H183" s="106"/>
      <c r="I183" s="107"/>
      <c r="J183" s="108"/>
      <c r="K183" s="109"/>
      <c r="L183" s="110"/>
      <c r="M183" s="111"/>
      <c r="N183" s="106"/>
      <c r="O183" s="106"/>
      <c r="P183" s="121"/>
      <c r="Q183" s="121"/>
    </row>
    <row r="184" spans="1:17" ht="18.75" customHeight="1" x14ac:dyDescent="0.2">
      <c r="A184" s="76">
        <v>57</v>
      </c>
      <c r="B184" s="114"/>
      <c r="C184" s="103"/>
      <c r="D184" s="103"/>
      <c r="E184" s="103"/>
      <c r="F184" s="104"/>
      <c r="G184" s="105"/>
      <c r="H184" s="106"/>
      <c r="I184" s="107"/>
      <c r="J184" s="108"/>
      <c r="K184" s="109"/>
      <c r="L184" s="110"/>
      <c r="M184" s="111"/>
      <c r="N184" s="106"/>
      <c r="O184" s="106"/>
      <c r="P184" s="121"/>
      <c r="Q184" s="121"/>
    </row>
    <row r="185" spans="1:17" ht="18.75" customHeight="1" x14ac:dyDescent="0.2">
      <c r="A185" s="76">
        <v>58</v>
      </c>
      <c r="B185" s="114"/>
      <c r="C185" s="103"/>
      <c r="D185" s="103"/>
      <c r="E185" s="103"/>
      <c r="F185" s="104"/>
      <c r="G185" s="105"/>
      <c r="H185" s="106"/>
      <c r="I185" s="107"/>
      <c r="J185" s="108"/>
      <c r="K185" s="109"/>
      <c r="L185" s="110"/>
      <c r="M185" s="111"/>
      <c r="N185" s="106"/>
      <c r="O185" s="106"/>
      <c r="P185" s="121"/>
      <c r="Q185" s="121"/>
    </row>
    <row r="186" spans="1:17" ht="18.75" customHeight="1" x14ac:dyDescent="0.2">
      <c r="A186" s="76">
        <v>59</v>
      </c>
      <c r="B186" s="114"/>
      <c r="C186" s="103"/>
      <c r="D186" s="103"/>
      <c r="E186" s="103"/>
      <c r="F186" s="104"/>
      <c r="G186" s="105"/>
      <c r="H186" s="106"/>
      <c r="I186" s="107"/>
      <c r="J186" s="108"/>
      <c r="K186" s="109"/>
      <c r="L186" s="110"/>
      <c r="M186" s="111"/>
      <c r="N186" s="106"/>
      <c r="O186" s="106"/>
      <c r="P186" s="121"/>
      <c r="Q186" s="121"/>
    </row>
    <row r="187" spans="1:17" ht="18.75" customHeight="1" x14ac:dyDescent="0.2">
      <c r="A187" s="76">
        <v>60</v>
      </c>
      <c r="B187" s="114"/>
      <c r="C187" s="103"/>
      <c r="D187" s="103"/>
      <c r="E187" s="103"/>
      <c r="F187" s="104"/>
      <c r="G187" s="105"/>
      <c r="H187" s="106"/>
      <c r="I187" s="107"/>
      <c r="J187" s="108"/>
      <c r="K187" s="109"/>
      <c r="L187" s="110"/>
      <c r="M187" s="111"/>
      <c r="N187" s="106"/>
      <c r="O187" s="106"/>
      <c r="P187" s="121"/>
      <c r="Q187" s="121"/>
    </row>
    <row r="188" spans="1:17" ht="18.75" customHeight="1" x14ac:dyDescent="0.2">
      <c r="A188" s="76">
        <v>61</v>
      </c>
      <c r="B188" s="114"/>
      <c r="C188" s="103"/>
      <c r="D188" s="103"/>
      <c r="E188" s="103"/>
      <c r="F188" s="104"/>
      <c r="G188" s="105"/>
      <c r="H188" s="106"/>
      <c r="I188" s="107"/>
      <c r="J188" s="108"/>
      <c r="K188" s="109"/>
      <c r="L188" s="110"/>
      <c r="M188" s="111"/>
      <c r="N188" s="106"/>
      <c r="O188" s="106"/>
      <c r="P188" s="121"/>
      <c r="Q188" s="121"/>
    </row>
    <row r="189" spans="1:17" ht="18.75" customHeight="1" x14ac:dyDescent="0.2">
      <c r="A189" s="76">
        <v>62</v>
      </c>
      <c r="B189" s="114"/>
      <c r="C189" s="103"/>
      <c r="D189" s="103"/>
      <c r="E189" s="103"/>
      <c r="F189" s="104"/>
      <c r="G189" s="105"/>
      <c r="H189" s="106"/>
      <c r="I189" s="107"/>
      <c r="J189" s="108"/>
      <c r="K189" s="109"/>
      <c r="L189" s="110"/>
      <c r="M189" s="111"/>
      <c r="N189" s="106"/>
      <c r="O189" s="106"/>
      <c r="P189" s="121"/>
      <c r="Q189" s="121"/>
    </row>
    <row r="190" spans="1:17" ht="18.75" customHeight="1" x14ac:dyDescent="0.2">
      <c r="A190" s="76">
        <v>63</v>
      </c>
      <c r="B190" s="114"/>
      <c r="C190" s="103"/>
      <c r="D190" s="103"/>
      <c r="E190" s="103"/>
      <c r="F190" s="104"/>
      <c r="G190" s="105"/>
      <c r="H190" s="106"/>
      <c r="I190" s="107"/>
      <c r="J190" s="108"/>
      <c r="K190" s="109"/>
      <c r="L190" s="110"/>
      <c r="M190" s="111"/>
      <c r="N190" s="106"/>
      <c r="O190" s="106"/>
      <c r="P190" s="121"/>
      <c r="Q190" s="121"/>
    </row>
    <row r="191" spans="1:17" ht="18.75" customHeight="1" x14ac:dyDescent="0.2">
      <c r="A191" s="76">
        <v>64</v>
      </c>
      <c r="B191" s="114"/>
      <c r="C191" s="103"/>
      <c r="D191" s="103"/>
      <c r="E191" s="103"/>
      <c r="F191" s="104"/>
      <c r="G191" s="105"/>
      <c r="H191" s="106"/>
      <c r="I191" s="107"/>
      <c r="J191" s="108"/>
      <c r="K191" s="109"/>
      <c r="L191" s="110"/>
      <c r="M191" s="111"/>
      <c r="N191" s="106"/>
      <c r="O191" s="106"/>
      <c r="P191" s="121"/>
      <c r="Q191" s="121"/>
    </row>
    <row r="192" spans="1:17" ht="18.75" customHeight="1" x14ac:dyDescent="0.2">
      <c r="A192" s="76">
        <v>65</v>
      </c>
      <c r="B192" s="114"/>
      <c r="C192" s="103"/>
      <c r="D192" s="103"/>
      <c r="E192" s="103"/>
      <c r="F192" s="104"/>
      <c r="G192" s="105"/>
      <c r="H192" s="106"/>
      <c r="I192" s="107"/>
      <c r="J192" s="108"/>
      <c r="K192" s="109"/>
      <c r="L192" s="110"/>
      <c r="M192" s="111"/>
      <c r="N192" s="106"/>
      <c r="O192" s="106"/>
      <c r="P192" s="121"/>
      <c r="Q192" s="121"/>
    </row>
    <row r="193" spans="1:17" ht="18.75" customHeight="1" x14ac:dyDescent="0.2">
      <c r="A193" s="76">
        <v>66</v>
      </c>
      <c r="B193" s="114"/>
      <c r="C193" s="103"/>
      <c r="D193" s="103"/>
      <c r="E193" s="103"/>
      <c r="F193" s="104"/>
      <c r="G193" s="105"/>
      <c r="H193" s="106"/>
      <c r="I193" s="107"/>
      <c r="J193" s="108"/>
      <c r="K193" s="109"/>
      <c r="L193" s="110"/>
      <c r="M193" s="111"/>
      <c r="N193" s="106"/>
      <c r="O193" s="106"/>
      <c r="P193" s="121"/>
      <c r="Q193" s="121"/>
    </row>
    <row r="194" spans="1:17" ht="18.75" customHeight="1" x14ac:dyDescent="0.2">
      <c r="A194" s="76">
        <v>67</v>
      </c>
      <c r="B194" s="114"/>
      <c r="C194" s="103"/>
      <c r="D194" s="103"/>
      <c r="E194" s="103"/>
      <c r="F194" s="104"/>
      <c r="G194" s="105"/>
      <c r="H194" s="106"/>
      <c r="I194" s="107"/>
      <c r="J194" s="108"/>
      <c r="K194" s="109"/>
      <c r="L194" s="110"/>
      <c r="M194" s="111"/>
      <c r="N194" s="106"/>
      <c r="O194" s="106"/>
      <c r="P194" s="121"/>
      <c r="Q194" s="121"/>
    </row>
    <row r="195" spans="1:17" ht="18.75" customHeight="1" x14ac:dyDescent="0.2">
      <c r="A195" s="76">
        <v>68</v>
      </c>
      <c r="B195" s="114"/>
      <c r="C195" s="103"/>
      <c r="D195" s="103"/>
      <c r="E195" s="103"/>
      <c r="F195" s="104"/>
      <c r="G195" s="105"/>
      <c r="H195" s="106"/>
      <c r="I195" s="107"/>
      <c r="J195" s="108"/>
      <c r="K195" s="109"/>
      <c r="L195" s="110"/>
      <c r="M195" s="111"/>
      <c r="N195" s="106"/>
      <c r="O195" s="106"/>
      <c r="P195" s="121"/>
      <c r="Q195" s="121"/>
    </row>
    <row r="196" spans="1:17" ht="18.75" customHeight="1" x14ac:dyDescent="0.2">
      <c r="A196" s="76">
        <v>69</v>
      </c>
      <c r="B196" s="114"/>
      <c r="C196" s="103"/>
      <c r="D196" s="103"/>
      <c r="E196" s="103"/>
      <c r="F196" s="104"/>
      <c r="G196" s="105"/>
      <c r="H196" s="106"/>
      <c r="I196" s="107"/>
      <c r="J196" s="108"/>
      <c r="K196" s="109"/>
      <c r="L196" s="110"/>
      <c r="M196" s="111"/>
      <c r="N196" s="106"/>
      <c r="O196" s="106"/>
      <c r="P196" s="121"/>
      <c r="Q196" s="121"/>
    </row>
    <row r="197" spans="1:17" ht="18.75" customHeight="1" x14ac:dyDescent="0.2">
      <c r="A197" s="76">
        <v>70</v>
      </c>
      <c r="B197" s="114"/>
      <c r="C197" s="103"/>
      <c r="D197" s="103"/>
      <c r="E197" s="103"/>
      <c r="F197" s="104"/>
      <c r="G197" s="105"/>
      <c r="H197" s="106"/>
      <c r="I197" s="107"/>
      <c r="J197" s="108"/>
      <c r="K197" s="109"/>
      <c r="L197" s="110"/>
      <c r="M197" s="111"/>
      <c r="N197" s="106"/>
      <c r="O197" s="106"/>
      <c r="P197" s="121"/>
      <c r="Q197" s="121"/>
    </row>
    <row r="198" spans="1:17" ht="18.75" customHeight="1" x14ac:dyDescent="0.2">
      <c r="A198" s="76">
        <v>71</v>
      </c>
      <c r="B198" s="114"/>
      <c r="C198" s="103"/>
      <c r="D198" s="103"/>
      <c r="E198" s="103"/>
      <c r="F198" s="104"/>
      <c r="G198" s="105"/>
      <c r="H198" s="106"/>
      <c r="I198" s="107"/>
      <c r="J198" s="108"/>
      <c r="K198" s="109"/>
      <c r="L198" s="110"/>
      <c r="M198" s="111"/>
      <c r="N198" s="106"/>
      <c r="O198" s="106"/>
      <c r="P198" s="121"/>
      <c r="Q198" s="121"/>
    </row>
    <row r="199" spans="1:17" ht="18.75" customHeight="1" x14ac:dyDescent="0.2">
      <c r="A199" s="76">
        <v>72</v>
      </c>
      <c r="B199" s="114"/>
      <c r="C199" s="103"/>
      <c r="D199" s="103"/>
      <c r="E199" s="103"/>
      <c r="F199" s="104"/>
      <c r="G199" s="105"/>
      <c r="H199" s="106"/>
      <c r="I199" s="107"/>
      <c r="J199" s="108"/>
      <c r="K199" s="109"/>
      <c r="L199" s="110"/>
      <c r="M199" s="111"/>
      <c r="N199" s="106"/>
      <c r="O199" s="106"/>
      <c r="P199" s="121"/>
      <c r="Q199" s="121"/>
    </row>
    <row r="200" spans="1:17" ht="18.75" customHeight="1" x14ac:dyDescent="0.2">
      <c r="A200" s="76">
        <v>73</v>
      </c>
      <c r="B200" s="114"/>
      <c r="C200" s="103"/>
      <c r="D200" s="103"/>
      <c r="E200" s="103"/>
      <c r="F200" s="104"/>
      <c r="G200" s="105"/>
      <c r="H200" s="106"/>
      <c r="I200" s="107"/>
      <c r="J200" s="108"/>
      <c r="K200" s="109"/>
      <c r="L200" s="110"/>
      <c r="M200" s="111"/>
      <c r="N200" s="106"/>
      <c r="O200" s="106"/>
      <c r="P200" s="121"/>
      <c r="Q200" s="121"/>
    </row>
    <row r="201" spans="1:17" ht="18.75" customHeight="1" x14ac:dyDescent="0.2">
      <c r="A201" s="76">
        <v>74</v>
      </c>
      <c r="B201" s="114"/>
      <c r="C201" s="103"/>
      <c r="D201" s="103"/>
      <c r="E201" s="103"/>
      <c r="F201" s="104"/>
      <c r="G201" s="105"/>
      <c r="H201" s="106"/>
      <c r="I201" s="107"/>
      <c r="J201" s="108"/>
      <c r="K201" s="109"/>
      <c r="L201" s="110"/>
      <c r="M201" s="111"/>
      <c r="N201" s="106"/>
      <c r="O201" s="106"/>
      <c r="P201" s="121"/>
      <c r="Q201" s="121"/>
    </row>
    <row r="202" spans="1:17" ht="18.75" customHeight="1" x14ac:dyDescent="0.2">
      <c r="A202" s="76">
        <v>75</v>
      </c>
      <c r="B202" s="114"/>
      <c r="C202" s="103"/>
      <c r="D202" s="103"/>
      <c r="E202" s="103"/>
      <c r="F202" s="104"/>
      <c r="G202" s="105"/>
      <c r="H202" s="106"/>
      <c r="I202" s="107"/>
      <c r="J202" s="108"/>
      <c r="K202" s="109"/>
      <c r="L202" s="110"/>
      <c r="M202" s="111"/>
      <c r="N202" s="106"/>
      <c r="O202" s="106"/>
      <c r="P202" s="121"/>
      <c r="Q202" s="121"/>
    </row>
    <row r="203" spans="1:17" ht="18.75" customHeight="1" x14ac:dyDescent="0.2">
      <c r="A203" s="76">
        <v>76</v>
      </c>
      <c r="B203" s="114"/>
      <c r="C203" s="103"/>
      <c r="D203" s="103"/>
      <c r="E203" s="103"/>
      <c r="F203" s="104"/>
      <c r="G203" s="105"/>
      <c r="H203" s="106"/>
      <c r="I203" s="107"/>
      <c r="J203" s="108"/>
      <c r="K203" s="109"/>
      <c r="L203" s="110"/>
      <c r="M203" s="111"/>
      <c r="N203" s="106"/>
      <c r="O203" s="106"/>
      <c r="P203" s="121"/>
      <c r="Q203" s="121"/>
    </row>
    <row r="204" spans="1:17" ht="18.75" customHeight="1" x14ac:dyDescent="0.2">
      <c r="A204" s="76">
        <v>77</v>
      </c>
      <c r="B204" s="114"/>
      <c r="C204" s="103"/>
      <c r="D204" s="103"/>
      <c r="E204" s="103"/>
      <c r="F204" s="104"/>
      <c r="G204" s="105"/>
      <c r="H204" s="106"/>
      <c r="I204" s="107"/>
      <c r="J204" s="108"/>
      <c r="K204" s="109"/>
      <c r="L204" s="110"/>
      <c r="M204" s="111"/>
      <c r="N204" s="106"/>
      <c r="O204" s="106"/>
      <c r="P204" s="121"/>
      <c r="Q204" s="121"/>
    </row>
    <row r="205" spans="1:17" ht="18.75" customHeight="1" x14ac:dyDescent="0.2">
      <c r="A205" s="76">
        <v>78</v>
      </c>
      <c r="B205" s="114"/>
      <c r="C205" s="103"/>
      <c r="D205" s="103"/>
      <c r="E205" s="103"/>
      <c r="F205" s="104"/>
      <c r="G205" s="105"/>
      <c r="H205" s="106"/>
      <c r="I205" s="107"/>
      <c r="J205" s="108"/>
      <c r="K205" s="109"/>
      <c r="L205" s="110"/>
      <c r="M205" s="111"/>
      <c r="N205" s="106"/>
      <c r="O205" s="106"/>
      <c r="P205" s="121"/>
      <c r="Q205" s="121"/>
    </row>
    <row r="206" spans="1:17" ht="18.75" customHeight="1" x14ac:dyDescent="0.2">
      <c r="A206" s="76">
        <v>79</v>
      </c>
      <c r="B206" s="114"/>
      <c r="C206" s="103"/>
      <c r="D206" s="103"/>
      <c r="E206" s="103"/>
      <c r="F206" s="104"/>
      <c r="G206" s="105"/>
      <c r="H206" s="106"/>
      <c r="I206" s="107"/>
      <c r="J206" s="108"/>
      <c r="K206" s="109"/>
      <c r="L206" s="110"/>
      <c r="M206" s="111"/>
      <c r="N206" s="106"/>
      <c r="O206" s="106"/>
      <c r="P206" s="121"/>
      <c r="Q206" s="121"/>
    </row>
    <row r="207" spans="1:17" ht="18.75" customHeight="1" x14ac:dyDescent="0.2">
      <c r="A207" s="76">
        <v>80</v>
      </c>
      <c r="B207" s="114"/>
      <c r="C207" s="103"/>
      <c r="D207" s="103"/>
      <c r="E207" s="103"/>
      <c r="F207" s="104"/>
      <c r="G207" s="105"/>
      <c r="H207" s="106"/>
      <c r="I207" s="107"/>
      <c r="J207" s="108"/>
      <c r="K207" s="109"/>
      <c r="L207" s="110"/>
      <c r="M207" s="111"/>
      <c r="N207" s="106"/>
      <c r="O207" s="106"/>
      <c r="P207" s="121"/>
      <c r="Q207" s="121"/>
    </row>
    <row r="208" spans="1:17" ht="18.75" customHeight="1" x14ac:dyDescent="0.2">
      <c r="A208" s="76">
        <v>81</v>
      </c>
      <c r="B208" s="114"/>
      <c r="C208" s="103"/>
      <c r="D208" s="103"/>
      <c r="E208" s="103"/>
      <c r="F208" s="104"/>
      <c r="G208" s="105"/>
      <c r="H208" s="106"/>
      <c r="I208" s="107"/>
      <c r="J208" s="108"/>
      <c r="K208" s="109"/>
      <c r="L208" s="110"/>
      <c r="M208" s="111"/>
      <c r="N208" s="106"/>
      <c r="O208" s="106"/>
      <c r="P208" s="121"/>
      <c r="Q208" s="121"/>
    </row>
    <row r="209" spans="1:17" ht="18.75" customHeight="1" x14ac:dyDescent="0.2">
      <c r="A209" s="76">
        <v>82</v>
      </c>
      <c r="B209" s="114"/>
      <c r="C209" s="103"/>
      <c r="D209" s="103"/>
      <c r="E209" s="103"/>
      <c r="F209" s="104"/>
      <c r="G209" s="105"/>
      <c r="H209" s="106"/>
      <c r="I209" s="107"/>
      <c r="J209" s="108"/>
      <c r="K209" s="109"/>
      <c r="L209" s="110"/>
      <c r="M209" s="111"/>
      <c r="N209" s="106"/>
      <c r="O209" s="106"/>
      <c r="P209" s="121"/>
      <c r="Q209" s="121"/>
    </row>
    <row r="210" spans="1:17" ht="18.75" customHeight="1" x14ac:dyDescent="0.2">
      <c r="A210" s="76">
        <v>83</v>
      </c>
      <c r="B210" s="114"/>
      <c r="C210" s="103"/>
      <c r="D210" s="103"/>
      <c r="E210" s="103"/>
      <c r="F210" s="104"/>
      <c r="G210" s="105"/>
      <c r="H210" s="106"/>
      <c r="I210" s="107"/>
      <c r="J210" s="108"/>
      <c r="K210" s="109"/>
      <c r="L210" s="110"/>
      <c r="M210" s="111"/>
      <c r="N210" s="106"/>
      <c r="O210" s="106"/>
      <c r="P210" s="121"/>
      <c r="Q210" s="121"/>
    </row>
    <row r="211" spans="1:17" ht="18.75" customHeight="1" x14ac:dyDescent="0.2">
      <c r="A211" s="76">
        <v>84</v>
      </c>
      <c r="B211" s="114"/>
      <c r="C211" s="103"/>
      <c r="D211" s="103"/>
      <c r="E211" s="103"/>
      <c r="F211" s="104"/>
      <c r="G211" s="105"/>
      <c r="H211" s="106"/>
      <c r="I211" s="107"/>
      <c r="J211" s="108"/>
      <c r="K211" s="109"/>
      <c r="L211" s="110"/>
      <c r="M211" s="111"/>
      <c r="N211" s="106"/>
      <c r="O211" s="106"/>
      <c r="P211" s="121"/>
      <c r="Q211" s="121"/>
    </row>
    <row r="212" spans="1:17" ht="18.75" customHeight="1" x14ac:dyDescent="0.2">
      <c r="A212" s="76">
        <v>85</v>
      </c>
      <c r="B212" s="114"/>
      <c r="C212" s="103"/>
      <c r="D212" s="103"/>
      <c r="E212" s="103"/>
      <c r="F212" s="104"/>
      <c r="G212" s="105"/>
      <c r="H212" s="106"/>
      <c r="I212" s="107"/>
      <c r="J212" s="108"/>
      <c r="K212" s="109"/>
      <c r="L212" s="110"/>
      <c r="M212" s="111"/>
      <c r="N212" s="106"/>
      <c r="O212" s="106"/>
      <c r="P212" s="121"/>
      <c r="Q212" s="121"/>
    </row>
    <row r="213" spans="1:17" ht="18.75" customHeight="1" x14ac:dyDescent="0.2">
      <c r="A213" s="76">
        <v>86</v>
      </c>
      <c r="B213" s="114"/>
      <c r="C213" s="103"/>
      <c r="D213" s="103"/>
      <c r="E213" s="103"/>
      <c r="F213" s="104"/>
      <c r="G213" s="105"/>
      <c r="H213" s="106"/>
      <c r="I213" s="107"/>
      <c r="J213" s="108"/>
      <c r="K213" s="109"/>
      <c r="L213" s="110"/>
      <c r="M213" s="111"/>
      <c r="N213" s="106"/>
      <c r="O213" s="106"/>
      <c r="P213" s="121"/>
      <c r="Q213" s="121"/>
    </row>
    <row r="214" spans="1:17" ht="18.75" customHeight="1" x14ac:dyDescent="0.2">
      <c r="A214" s="76">
        <v>87</v>
      </c>
      <c r="B214" s="114"/>
      <c r="C214" s="103"/>
      <c r="D214" s="103"/>
      <c r="E214" s="103"/>
      <c r="F214" s="104"/>
      <c r="G214" s="105"/>
      <c r="H214" s="106"/>
      <c r="I214" s="107"/>
      <c r="J214" s="108"/>
      <c r="K214" s="109"/>
      <c r="L214" s="110"/>
      <c r="M214" s="111"/>
      <c r="N214" s="106"/>
      <c r="O214" s="106"/>
      <c r="P214" s="121"/>
      <c r="Q214" s="121"/>
    </row>
    <row r="215" spans="1:17" ht="18.75" customHeight="1" x14ac:dyDescent="0.2">
      <c r="A215" s="76">
        <v>88</v>
      </c>
      <c r="B215" s="114"/>
      <c r="C215" s="103"/>
      <c r="D215" s="103"/>
      <c r="E215" s="103"/>
      <c r="F215" s="104"/>
      <c r="G215" s="105"/>
      <c r="H215" s="106"/>
      <c r="I215" s="107"/>
      <c r="J215" s="108"/>
      <c r="K215" s="109"/>
      <c r="L215" s="110"/>
      <c r="M215" s="111"/>
      <c r="N215" s="106"/>
      <c r="O215" s="106"/>
      <c r="P215" s="121"/>
      <c r="Q215" s="121"/>
    </row>
    <row r="216" spans="1:17" ht="18.75" customHeight="1" x14ac:dyDescent="0.2">
      <c r="A216" s="76">
        <v>89</v>
      </c>
      <c r="B216" s="114"/>
      <c r="C216" s="103"/>
      <c r="D216" s="103"/>
      <c r="E216" s="103"/>
      <c r="F216" s="104"/>
      <c r="G216" s="105"/>
      <c r="H216" s="106"/>
      <c r="I216" s="107"/>
      <c r="J216" s="108"/>
      <c r="K216" s="109"/>
      <c r="L216" s="110"/>
      <c r="M216" s="111"/>
      <c r="N216" s="106"/>
      <c r="O216" s="106"/>
      <c r="P216" s="121"/>
      <c r="Q216" s="121"/>
    </row>
    <row r="217" spans="1:17" ht="18.75" customHeight="1" x14ac:dyDescent="0.2">
      <c r="A217" s="76">
        <v>90</v>
      </c>
      <c r="B217" s="114"/>
      <c r="C217" s="103"/>
      <c r="D217" s="103"/>
      <c r="E217" s="103"/>
      <c r="F217" s="104"/>
      <c r="G217" s="105"/>
      <c r="H217" s="106"/>
      <c r="I217" s="107"/>
      <c r="J217" s="108"/>
      <c r="K217" s="109"/>
      <c r="L217" s="110"/>
      <c r="M217" s="111"/>
      <c r="N217" s="106"/>
      <c r="O217" s="106"/>
      <c r="P217" s="121"/>
      <c r="Q217" s="121"/>
    </row>
    <row r="218" spans="1:17" ht="18.75" customHeight="1" x14ac:dyDescent="0.2">
      <c r="A218" s="76">
        <v>91</v>
      </c>
      <c r="B218" s="114"/>
      <c r="C218" s="103"/>
      <c r="D218" s="103"/>
      <c r="E218" s="103"/>
      <c r="F218" s="104"/>
      <c r="G218" s="105"/>
      <c r="H218" s="106"/>
      <c r="I218" s="107"/>
      <c r="J218" s="108"/>
      <c r="K218" s="109"/>
      <c r="L218" s="110"/>
      <c r="M218" s="111"/>
      <c r="N218" s="106"/>
      <c r="O218" s="106"/>
      <c r="P218" s="121"/>
      <c r="Q218" s="121"/>
    </row>
    <row r="219" spans="1:17" ht="18.75" customHeight="1" x14ac:dyDescent="0.2">
      <c r="A219" s="76">
        <v>92</v>
      </c>
      <c r="B219" s="114"/>
      <c r="C219" s="103"/>
      <c r="D219" s="103"/>
      <c r="E219" s="103"/>
      <c r="F219" s="104"/>
      <c r="G219" s="105"/>
      <c r="H219" s="106"/>
      <c r="I219" s="107"/>
      <c r="J219" s="108"/>
      <c r="K219" s="109"/>
      <c r="L219" s="110"/>
      <c r="M219" s="111"/>
      <c r="N219" s="106"/>
      <c r="O219" s="106"/>
      <c r="P219" s="121"/>
      <c r="Q219" s="121"/>
    </row>
    <row r="220" spans="1:17" s="5" customFormat="1" ht="18.75" customHeight="1" x14ac:dyDescent="0.2">
      <c r="A220" s="76">
        <v>93</v>
      </c>
      <c r="B220" s="114"/>
      <c r="C220" s="103"/>
      <c r="D220" s="103"/>
      <c r="E220" s="103"/>
      <c r="F220" s="104"/>
      <c r="G220" s="105"/>
      <c r="H220" s="106"/>
      <c r="I220" s="107"/>
      <c r="J220" s="108"/>
      <c r="K220" s="109"/>
      <c r="L220" s="110"/>
      <c r="M220" s="111"/>
      <c r="N220" s="106"/>
      <c r="O220" s="106"/>
      <c r="P220" s="121"/>
      <c r="Q220" s="121"/>
    </row>
    <row r="221" spans="1:17" s="5" customFormat="1" ht="18.75" customHeight="1" x14ac:dyDescent="0.2">
      <c r="A221" s="76">
        <v>94</v>
      </c>
      <c r="B221" s="114"/>
      <c r="C221" s="103"/>
      <c r="D221" s="103"/>
      <c r="E221" s="103"/>
      <c r="F221" s="104"/>
      <c r="G221" s="105"/>
      <c r="H221" s="106"/>
      <c r="I221" s="107"/>
      <c r="J221" s="108"/>
      <c r="K221" s="109"/>
      <c r="L221" s="110"/>
      <c r="M221" s="111"/>
      <c r="N221" s="106"/>
      <c r="O221" s="106"/>
      <c r="P221" s="121"/>
      <c r="Q221" s="121"/>
    </row>
    <row r="222" spans="1:17" s="5" customFormat="1" ht="18.75" customHeight="1" x14ac:dyDescent="0.2">
      <c r="A222" s="76">
        <v>95</v>
      </c>
      <c r="B222" s="114"/>
      <c r="C222" s="103"/>
      <c r="D222" s="103"/>
      <c r="E222" s="103"/>
      <c r="F222" s="104"/>
      <c r="G222" s="105"/>
      <c r="H222" s="106"/>
      <c r="I222" s="107"/>
      <c r="J222" s="108"/>
      <c r="K222" s="109"/>
      <c r="L222" s="110"/>
      <c r="M222" s="111"/>
      <c r="N222" s="106"/>
      <c r="O222" s="106"/>
      <c r="P222" s="121"/>
      <c r="Q222" s="121"/>
    </row>
    <row r="223" spans="1:17" s="5" customFormat="1" ht="18.75" customHeight="1" x14ac:dyDescent="0.2">
      <c r="A223" s="76">
        <v>96</v>
      </c>
      <c r="B223" s="114"/>
      <c r="C223" s="103"/>
      <c r="D223" s="103"/>
      <c r="E223" s="103"/>
      <c r="F223" s="104"/>
      <c r="G223" s="105"/>
      <c r="H223" s="106"/>
      <c r="I223" s="107"/>
      <c r="J223" s="108"/>
      <c r="K223" s="109"/>
      <c r="L223" s="110"/>
      <c r="M223" s="111"/>
      <c r="N223" s="106"/>
      <c r="O223" s="106"/>
      <c r="P223" s="121"/>
      <c r="Q223" s="121"/>
    </row>
    <row r="224" spans="1:17" s="5" customFormat="1" ht="18.75" customHeight="1" x14ac:dyDescent="0.2">
      <c r="A224" s="76">
        <v>97</v>
      </c>
      <c r="B224" s="114"/>
      <c r="C224" s="103"/>
      <c r="D224" s="103"/>
      <c r="E224" s="103"/>
      <c r="F224" s="104"/>
      <c r="G224" s="105"/>
      <c r="H224" s="106"/>
      <c r="I224" s="107"/>
      <c r="J224" s="108"/>
      <c r="K224" s="109"/>
      <c r="L224" s="110"/>
      <c r="M224" s="111"/>
      <c r="N224" s="106"/>
      <c r="O224" s="106"/>
      <c r="P224" s="121"/>
      <c r="Q224" s="121"/>
    </row>
    <row r="225" spans="1:17" s="5" customFormat="1" ht="18.75" customHeight="1" x14ac:dyDescent="0.2">
      <c r="A225" s="76">
        <v>98</v>
      </c>
      <c r="B225" s="114"/>
      <c r="C225" s="103"/>
      <c r="D225" s="103"/>
      <c r="E225" s="103"/>
      <c r="F225" s="104"/>
      <c r="G225" s="105"/>
      <c r="H225" s="106"/>
      <c r="I225" s="107"/>
      <c r="J225" s="108"/>
      <c r="K225" s="109"/>
      <c r="L225" s="110"/>
      <c r="M225" s="111"/>
      <c r="N225" s="106"/>
      <c r="O225" s="106"/>
      <c r="P225" s="121"/>
      <c r="Q225" s="121"/>
    </row>
    <row r="226" spans="1:17" s="5" customFormat="1" ht="18.75" customHeight="1" x14ac:dyDescent="0.2">
      <c r="A226" s="76">
        <v>99</v>
      </c>
      <c r="B226" s="114"/>
      <c r="C226" s="103"/>
      <c r="D226" s="103"/>
      <c r="E226" s="103"/>
      <c r="F226" s="104"/>
      <c r="G226" s="105"/>
      <c r="H226" s="106"/>
      <c r="I226" s="107"/>
      <c r="J226" s="108"/>
      <c r="K226" s="109"/>
      <c r="L226" s="110"/>
      <c r="M226" s="111"/>
      <c r="N226" s="106"/>
      <c r="O226" s="106"/>
      <c r="P226" s="121"/>
      <c r="Q226" s="121"/>
    </row>
    <row r="227" spans="1:17" s="5" customFormat="1" ht="18.75" customHeight="1" x14ac:dyDescent="0.2">
      <c r="A227" s="76">
        <v>100</v>
      </c>
      <c r="B227" s="114"/>
      <c r="C227" s="103"/>
      <c r="D227" s="103"/>
      <c r="E227" s="103"/>
      <c r="F227" s="104"/>
      <c r="G227" s="105"/>
      <c r="H227" s="106"/>
      <c r="I227" s="107"/>
      <c r="J227" s="108"/>
      <c r="K227" s="109"/>
      <c r="L227" s="110"/>
      <c r="M227" s="111"/>
      <c r="N227" s="106"/>
      <c r="O227" s="106"/>
      <c r="P227" s="121"/>
      <c r="Q227" s="121"/>
    </row>
    <row r="228" spans="1:17" s="5" customFormat="1" ht="18.75" customHeight="1" x14ac:dyDescent="0.2">
      <c r="A228" s="76">
        <v>101</v>
      </c>
      <c r="B228" s="114"/>
      <c r="C228" s="103"/>
      <c r="D228" s="103"/>
      <c r="E228" s="103"/>
      <c r="F228" s="104"/>
      <c r="G228" s="105"/>
      <c r="H228" s="106"/>
      <c r="I228" s="107"/>
      <c r="J228" s="108"/>
      <c r="K228" s="109"/>
      <c r="L228" s="110"/>
      <c r="M228" s="111"/>
      <c r="N228" s="106"/>
      <c r="O228" s="106"/>
      <c r="P228" s="121"/>
      <c r="Q228" s="121"/>
    </row>
    <row r="229" spans="1:17" s="5" customFormat="1" ht="18.75" customHeight="1" x14ac:dyDescent="0.2">
      <c r="A229" s="76">
        <v>102</v>
      </c>
      <c r="B229" s="114"/>
      <c r="C229" s="103"/>
      <c r="D229" s="103"/>
      <c r="E229" s="103"/>
      <c r="F229" s="104"/>
      <c r="G229" s="105"/>
      <c r="H229" s="106"/>
      <c r="I229" s="107"/>
      <c r="J229" s="108"/>
      <c r="K229" s="109"/>
      <c r="L229" s="110"/>
      <c r="M229" s="111"/>
      <c r="N229" s="106"/>
      <c r="O229" s="106"/>
      <c r="P229" s="121"/>
      <c r="Q229" s="121"/>
    </row>
    <row r="230" spans="1:17" s="5" customFormat="1" ht="18.75" customHeight="1" x14ac:dyDescent="0.2">
      <c r="A230" s="76">
        <v>103</v>
      </c>
      <c r="B230" s="114"/>
      <c r="C230" s="103"/>
      <c r="D230" s="103"/>
      <c r="E230" s="103"/>
      <c r="F230" s="104"/>
      <c r="G230" s="105"/>
      <c r="H230" s="106"/>
      <c r="I230" s="107"/>
      <c r="J230" s="108"/>
      <c r="K230" s="109"/>
      <c r="L230" s="110"/>
      <c r="M230" s="111"/>
      <c r="N230" s="106"/>
      <c r="O230" s="106"/>
      <c r="P230" s="121"/>
      <c r="Q230" s="121"/>
    </row>
    <row r="231" spans="1:17" s="5" customFormat="1" ht="18.75" customHeight="1" x14ac:dyDescent="0.2">
      <c r="A231" s="76">
        <v>104</v>
      </c>
      <c r="B231" s="114"/>
      <c r="C231" s="103"/>
      <c r="D231" s="103"/>
      <c r="E231" s="103"/>
      <c r="F231" s="104"/>
      <c r="G231" s="105"/>
      <c r="H231" s="106"/>
      <c r="I231" s="107"/>
      <c r="J231" s="108"/>
      <c r="K231" s="109"/>
      <c r="L231" s="110"/>
      <c r="M231" s="111"/>
      <c r="N231" s="106"/>
      <c r="O231" s="106"/>
      <c r="P231" s="121"/>
      <c r="Q231" s="121"/>
    </row>
    <row r="232" spans="1:17" s="5" customFormat="1" ht="18.75" customHeight="1" x14ac:dyDescent="0.2">
      <c r="A232" s="76">
        <v>105</v>
      </c>
      <c r="B232" s="114"/>
      <c r="C232" s="103"/>
      <c r="D232" s="103"/>
      <c r="E232" s="103"/>
      <c r="F232" s="104"/>
      <c r="G232" s="105"/>
      <c r="H232" s="106"/>
      <c r="I232" s="107"/>
      <c r="J232" s="108"/>
      <c r="K232" s="109"/>
      <c r="L232" s="110"/>
      <c r="M232" s="111"/>
      <c r="N232" s="106"/>
      <c r="O232" s="106"/>
      <c r="P232" s="121"/>
      <c r="Q232" s="121"/>
    </row>
    <row r="233" spans="1:17" s="5" customFormat="1" ht="18.75" customHeight="1" x14ac:dyDescent="0.2">
      <c r="A233" s="76">
        <v>106</v>
      </c>
      <c r="B233" s="114"/>
      <c r="C233" s="103"/>
      <c r="D233" s="103"/>
      <c r="E233" s="103"/>
      <c r="F233" s="104"/>
      <c r="G233" s="105"/>
      <c r="H233" s="106"/>
      <c r="I233" s="107"/>
      <c r="J233" s="108"/>
      <c r="K233" s="109"/>
      <c r="L233" s="110"/>
      <c r="M233" s="111"/>
      <c r="N233" s="106"/>
      <c r="O233" s="106"/>
      <c r="P233" s="121"/>
      <c r="Q233" s="121"/>
    </row>
    <row r="234" spans="1:17" s="5" customFormat="1" ht="18.75" customHeight="1" x14ac:dyDescent="0.2">
      <c r="A234" s="76">
        <v>107</v>
      </c>
      <c r="B234" s="114"/>
      <c r="C234" s="103"/>
      <c r="D234" s="103"/>
      <c r="E234" s="103"/>
      <c r="F234" s="104"/>
      <c r="G234" s="105"/>
      <c r="H234" s="106"/>
      <c r="I234" s="107"/>
      <c r="J234" s="108"/>
      <c r="K234" s="109"/>
      <c r="L234" s="110"/>
      <c r="M234" s="111"/>
      <c r="N234" s="106"/>
      <c r="O234" s="106"/>
      <c r="P234" s="121"/>
      <c r="Q234" s="121"/>
    </row>
    <row r="235" spans="1:17" s="5" customFormat="1" ht="18.75" customHeight="1" x14ac:dyDescent="0.2">
      <c r="A235" s="76">
        <v>108</v>
      </c>
      <c r="B235" s="114"/>
      <c r="C235" s="103"/>
      <c r="D235" s="103"/>
      <c r="E235" s="103"/>
      <c r="F235" s="104"/>
      <c r="G235" s="105"/>
      <c r="H235" s="106"/>
      <c r="I235" s="107"/>
      <c r="J235" s="108"/>
      <c r="K235" s="109"/>
      <c r="L235" s="110"/>
      <c r="M235" s="111"/>
      <c r="N235" s="106"/>
      <c r="O235" s="106"/>
      <c r="P235" s="121"/>
      <c r="Q235" s="121"/>
    </row>
    <row r="236" spans="1:17" s="5" customFormat="1" ht="18.75" customHeight="1" x14ac:dyDescent="0.2">
      <c r="A236" s="76">
        <v>109</v>
      </c>
      <c r="B236" s="114"/>
      <c r="C236" s="103"/>
      <c r="D236" s="103"/>
      <c r="E236" s="103"/>
      <c r="F236" s="104"/>
      <c r="G236" s="105"/>
      <c r="H236" s="106"/>
      <c r="I236" s="107"/>
      <c r="J236" s="108"/>
      <c r="K236" s="109"/>
      <c r="L236" s="110"/>
      <c r="M236" s="111"/>
      <c r="N236" s="106"/>
      <c r="O236" s="106"/>
      <c r="P236" s="121"/>
      <c r="Q236" s="121"/>
    </row>
    <row r="237" spans="1:17" s="5" customFormat="1" ht="18.75" customHeight="1" x14ac:dyDescent="0.2">
      <c r="A237" s="76">
        <v>110</v>
      </c>
      <c r="B237" s="114"/>
      <c r="C237" s="103"/>
      <c r="D237" s="103"/>
      <c r="E237" s="103"/>
      <c r="F237" s="104"/>
      <c r="G237" s="105"/>
      <c r="H237" s="106"/>
      <c r="I237" s="107"/>
      <c r="J237" s="108"/>
      <c r="K237" s="109"/>
      <c r="L237" s="110"/>
      <c r="M237" s="111"/>
      <c r="N237" s="106"/>
      <c r="O237" s="106"/>
      <c r="P237" s="121"/>
      <c r="Q237" s="121"/>
    </row>
    <row r="238" spans="1:17" s="5" customFormat="1" ht="18.75" customHeight="1" x14ac:dyDescent="0.2">
      <c r="A238" s="76">
        <v>111</v>
      </c>
      <c r="B238" s="114"/>
      <c r="C238" s="103"/>
      <c r="D238" s="103"/>
      <c r="E238" s="103"/>
      <c r="F238" s="104"/>
      <c r="G238" s="105"/>
      <c r="H238" s="106"/>
      <c r="I238" s="107"/>
      <c r="J238" s="108"/>
      <c r="K238" s="109"/>
      <c r="L238" s="110"/>
      <c r="M238" s="111"/>
      <c r="N238" s="106"/>
      <c r="O238" s="106"/>
      <c r="P238" s="121"/>
      <c r="Q238" s="121"/>
    </row>
    <row r="239" spans="1:17" s="5" customFormat="1" ht="18.75" customHeight="1" x14ac:dyDescent="0.2">
      <c r="A239" s="76">
        <v>112</v>
      </c>
      <c r="B239" s="114"/>
      <c r="C239" s="103"/>
      <c r="D239" s="103"/>
      <c r="E239" s="103"/>
      <c r="F239" s="104"/>
      <c r="G239" s="105"/>
      <c r="H239" s="106"/>
      <c r="I239" s="107"/>
      <c r="J239" s="108"/>
      <c r="K239" s="109"/>
      <c r="L239" s="110"/>
      <c r="M239" s="111"/>
      <c r="N239" s="106"/>
      <c r="O239" s="106"/>
      <c r="P239" s="121"/>
      <c r="Q239" s="121"/>
    </row>
    <row r="240" spans="1:17" s="5" customFormat="1" ht="18.75" customHeight="1" x14ac:dyDescent="0.2">
      <c r="A240" s="76">
        <v>113</v>
      </c>
      <c r="B240" s="114"/>
      <c r="C240" s="103"/>
      <c r="D240" s="103"/>
      <c r="E240" s="103"/>
      <c r="F240" s="104"/>
      <c r="G240" s="105"/>
      <c r="H240" s="106"/>
      <c r="I240" s="107"/>
      <c r="J240" s="108"/>
      <c r="K240" s="109"/>
      <c r="L240" s="110"/>
      <c r="M240" s="111"/>
      <c r="N240" s="106"/>
      <c r="O240" s="106"/>
      <c r="P240" s="121"/>
      <c r="Q240" s="121"/>
    </row>
    <row r="241" spans="1:17" s="5" customFormat="1" ht="18.75" customHeight="1" x14ac:dyDescent="0.2">
      <c r="A241" s="76">
        <v>114</v>
      </c>
      <c r="B241" s="114"/>
      <c r="C241" s="103"/>
      <c r="D241" s="103"/>
      <c r="E241" s="103"/>
      <c r="F241" s="104"/>
      <c r="G241" s="105"/>
      <c r="H241" s="106"/>
      <c r="I241" s="107"/>
      <c r="J241" s="108"/>
      <c r="K241" s="109"/>
      <c r="L241" s="110"/>
      <c r="M241" s="111"/>
      <c r="N241" s="106"/>
      <c r="O241" s="106"/>
      <c r="P241" s="121"/>
      <c r="Q241" s="121"/>
    </row>
    <row r="242" spans="1:17" s="5" customFormat="1" ht="18.75" customHeight="1" x14ac:dyDescent="0.2">
      <c r="A242" s="76">
        <v>115</v>
      </c>
      <c r="B242" s="114"/>
      <c r="C242" s="103"/>
      <c r="D242" s="103"/>
      <c r="E242" s="103"/>
      <c r="F242" s="104"/>
      <c r="G242" s="105"/>
      <c r="H242" s="106"/>
      <c r="I242" s="107"/>
      <c r="J242" s="108"/>
      <c r="K242" s="109"/>
      <c r="L242" s="110"/>
      <c r="M242" s="111"/>
      <c r="N242" s="106"/>
      <c r="O242" s="106"/>
      <c r="P242" s="121"/>
      <c r="Q242" s="121"/>
    </row>
    <row r="243" spans="1:17" s="5" customFormat="1" ht="18.75" customHeight="1" x14ac:dyDescent="0.2">
      <c r="A243" s="76">
        <v>116</v>
      </c>
      <c r="B243" s="114"/>
      <c r="C243" s="103"/>
      <c r="D243" s="103"/>
      <c r="E243" s="103"/>
      <c r="F243" s="104"/>
      <c r="G243" s="105"/>
      <c r="H243" s="106"/>
      <c r="I243" s="107"/>
      <c r="J243" s="108"/>
      <c r="K243" s="109"/>
      <c r="L243" s="110"/>
      <c r="M243" s="111"/>
      <c r="N243" s="106"/>
      <c r="O243" s="106"/>
      <c r="P243" s="121"/>
      <c r="Q243" s="121"/>
    </row>
    <row r="244" spans="1:17" s="5" customFormat="1" ht="18.75" customHeight="1" x14ac:dyDescent="0.2">
      <c r="A244" s="76">
        <v>117</v>
      </c>
      <c r="B244" s="114"/>
      <c r="C244" s="103"/>
      <c r="D244" s="103"/>
      <c r="E244" s="103"/>
      <c r="F244" s="104"/>
      <c r="G244" s="105"/>
      <c r="H244" s="106"/>
      <c r="I244" s="107"/>
      <c r="J244" s="108"/>
      <c r="K244" s="109"/>
      <c r="L244" s="110"/>
      <c r="M244" s="111"/>
      <c r="N244" s="106"/>
      <c r="O244" s="106"/>
      <c r="P244" s="121"/>
      <c r="Q244" s="121"/>
    </row>
    <row r="245" spans="1:17" s="5" customFormat="1" ht="18.75" customHeight="1" x14ac:dyDescent="0.2">
      <c r="A245" s="76">
        <v>118</v>
      </c>
      <c r="B245" s="114"/>
      <c r="C245" s="103"/>
      <c r="D245" s="103"/>
      <c r="E245" s="103"/>
      <c r="F245" s="104"/>
      <c r="G245" s="105"/>
      <c r="H245" s="106"/>
      <c r="I245" s="107"/>
      <c r="J245" s="108"/>
      <c r="K245" s="109"/>
      <c r="L245" s="110"/>
      <c r="M245" s="111"/>
      <c r="N245" s="106"/>
      <c r="O245" s="106"/>
      <c r="P245" s="121"/>
      <c r="Q245" s="121"/>
    </row>
    <row r="246" spans="1:17" s="5" customFormat="1" ht="18.75" customHeight="1" x14ac:dyDescent="0.2">
      <c r="A246" s="76">
        <v>119</v>
      </c>
      <c r="B246" s="114"/>
      <c r="C246" s="103"/>
      <c r="D246" s="103"/>
      <c r="E246" s="103"/>
      <c r="F246" s="104"/>
      <c r="G246" s="105"/>
      <c r="H246" s="106"/>
      <c r="I246" s="107"/>
      <c r="J246" s="108"/>
      <c r="K246" s="109"/>
      <c r="L246" s="110"/>
      <c r="M246" s="111"/>
      <c r="N246" s="106"/>
      <c r="O246" s="106"/>
      <c r="P246" s="121"/>
      <c r="Q246" s="121"/>
    </row>
  </sheetData>
  <sheetProtection algorithmName="SHA-512" hashValue="VNZzwnc/VPHUqG9/JM16/l22uOp6apTU5SU0ZErpImgmMpgOoaqY2Yl0AcGaHihWp/o2m6kltoXLkqAOswkAdQ==" saltValue="aR+dTD/9oBXj/9xPpX8zWw==" spinCount="100000" sheet="1" objects="1" scenarios="1" selectLockedCells="1"/>
  <dataConsolidate/>
  <mergeCells count="36">
    <mergeCell ref="F8:H8"/>
    <mergeCell ref="F9:H9"/>
    <mergeCell ref="J7:O7"/>
    <mergeCell ref="J8:O8"/>
    <mergeCell ref="J9:O9"/>
    <mergeCell ref="A8:B8"/>
    <mergeCell ref="A9:B9"/>
    <mergeCell ref="C5:D5"/>
    <mergeCell ref="C6:D6"/>
    <mergeCell ref="C7:D7"/>
    <mergeCell ref="C8:D8"/>
    <mergeCell ref="C9:D9"/>
    <mergeCell ref="A5:B5"/>
    <mergeCell ref="A6:B6"/>
    <mergeCell ref="A7:B7"/>
    <mergeCell ref="F5:H5"/>
    <mergeCell ref="F6:H6"/>
    <mergeCell ref="F7:H7"/>
    <mergeCell ref="J5:O6"/>
    <mergeCell ref="J4:K4"/>
    <mergeCell ref="A3:H4"/>
    <mergeCell ref="L4:O4"/>
    <mergeCell ref="A10:O10"/>
    <mergeCell ref="B11:H11"/>
    <mergeCell ref="I11:L11"/>
    <mergeCell ref="M11:O11"/>
    <mergeCell ref="O13:O14"/>
    <mergeCell ref="E12:E14"/>
    <mergeCell ref="B12:B14"/>
    <mergeCell ref="D12:D14"/>
    <mergeCell ref="I12:J12"/>
    <mergeCell ref="K12:L12"/>
    <mergeCell ref="M12:N12"/>
    <mergeCell ref="M13:M14"/>
    <mergeCell ref="N13:N14"/>
    <mergeCell ref="C12:C14"/>
  </mergeCells>
  <dataValidations xWindow="315" yWindow="764" count="26">
    <dataValidation type="list" allowBlank="1" errorTitle="Input length or width" error="input: length or width" promptTitle="Input: length or width" prompt="Please enter either length (Height) or width as place where hinge-holes will be drilled!!_x000a_NB!!!  Remember that the Length is not neccesarily the longer side, as in the case of drawers!!!" sqref="N129:N246" xr:uid="{00000000-0002-0000-0200-000000000000}">
      <formula1>"length,width"</formula1>
    </dataValidation>
    <dataValidation allowBlank="1" showErrorMessage="1" promptTitle="Hinge Holes" prompt="Enter number of hinge-holes per door" sqref="M129:M246" xr:uid="{00000000-0002-0000-0200-000001000000}"/>
    <dataValidation allowBlank="1" showErrorMessage="1" promptTitle="Glass Cut Out" prompt="Enter how many of the doors need to have glass cut outs_x000a_" sqref="O129:O246" xr:uid="{00000000-0002-0000-0200-000002000000}"/>
    <dataValidation allowBlank="1" showErrorMessage="1" promptTitle="Lattice" prompt="Enter how many of the doors need to be made into lattices" sqref="S14 Q129:Q130 U14 W14 Y14 AA14 AC14 AE14 AG14 AI14 AK14 AM14 Q132:Q139 P140:Q246" xr:uid="{00000000-0002-0000-0200-000003000000}"/>
    <dataValidation type="list" allowBlank="1" showErrorMessage="1" errorTitle="Wrong amount of sides" error="This cell must be blank or contain either 1 or 2 as an entry" promptTitle="Width sides to be edged" prompt="Please enter either 1 or 2 for amount of sides to be edged along the Width or leave blank." sqref="L129:L246" xr:uid="{00000000-0002-0000-0200-000004000000}">
      <formula1>"1,2"</formula1>
    </dataValidation>
    <dataValidation type="list" allowBlank="1" showErrorMessage="1" errorTitle="Wrong amount of sides" error="This cell must be blank or contain either 1 or 2 as an entry" promptTitle="Length sides to be edged" prompt="Please enter either 1 or 2 for amount of sides to be edged along the Length (Height) or leave blank." sqref="K129:K246" xr:uid="{00000000-0002-0000-0200-000005000000}">
      <formula1>"1,2"</formula1>
    </dataValidation>
    <dataValidation type="list" allowBlank="1" promptTitle="Edging Description" prompt="There is a drop down list here for all abbreviations of Edging Colours. If however you want another type of Edge Colour please indicate colour and material." sqref="I129:I246" xr:uid="{00000000-0002-0000-0200-000006000000}">
      <formula1>Edge</formula1>
    </dataValidation>
    <dataValidation type="whole" allowBlank="1" showErrorMessage="1" promptTitle="Width" prompt="Width in millimetres:_x000a_eg: 600_x000a__x000a_NB!!! The size you indicate here will be the finished size with the edging included - not cut size!!!" sqref="G129:G246" xr:uid="{00000000-0002-0000-0200-000007000000}">
      <formula1>40</formula1>
      <formula2>5000</formula2>
    </dataValidation>
    <dataValidation type="whole" allowBlank="1" showErrorMessage="1" promptTitle="Length or Height" prompt="Length or Height in millimetres:_x000a_eg: 900_x000a__x000a_NB!!! The grain always follows the length/height!!! except in some rare cases._x000a__x000a_NB!!! The size you indicate here will be the finished size with the edging included - not cut size!!!" sqref="F129:F246" xr:uid="{00000000-0002-0000-0200-000008000000}">
      <formula1>40</formula1>
      <formula2>5000</formula2>
    </dataValidation>
    <dataValidation type="list" allowBlank="1" showInputMessage="1" showErrorMessage="1" errorTitle="Wrong amount of sides" error="This cell must be blank or contain either 1 or 2 as an entry" promptTitle="Width sides to be edged" prompt="Please enter either 1 or 2 for amount of sides to be edged along the Width or leave blank." sqref="L128" xr:uid="{00000000-0002-0000-0200-000009000000}">
      <formula1>"1,2"</formula1>
    </dataValidation>
    <dataValidation type="list" allowBlank="1" showInputMessage="1" showErrorMessage="1" errorTitle="Wrong amount of sides" error="This cell must be blank or contain either 1 or 2 as an entry" promptTitle="Length sides to be edged" prompt="Please enter either 1 or 2 for amount of sides to be edged along the Length (Height) or leave blank." sqref="K128" xr:uid="{00000000-0002-0000-0200-00000A000000}">
      <formula1>"1,2"</formula1>
    </dataValidation>
    <dataValidation type="list" allowBlank="1" showInputMessage="1" errorTitle="Input length or width" error="input: length or width" promptTitle="Input: length or width" prompt="Please enter either length (Height) or width as place where hinge-holes will be drilled!!_x000a_NB!!!  Remember that the Length is not neccesarily the longer side, as in the case of drawers!!!" sqref="N128" xr:uid="{00000000-0002-0000-0200-00000B000000}">
      <formula1>"length,width"</formula1>
    </dataValidation>
    <dataValidation allowBlank="1" showInputMessage="1" showErrorMessage="1" promptTitle="Hinge Holes" prompt="Enter number of hinge-holes per door" sqref="M128" xr:uid="{00000000-0002-0000-0200-00000C000000}"/>
    <dataValidation allowBlank="1" showInputMessage="1" showErrorMessage="1" promptTitle="Job Reference" prompt="Please enter the quote number as the Job Reference!" sqref="E9" xr:uid="{00000000-0002-0000-0200-00000D000000}"/>
    <dataValidation type="list" allowBlank="1" showInputMessage="1" showErrorMessage="1" errorTitle="Wrong Thickness or Width" error="This cell must be blank or have the correct thickness or width in case of 32mm" promptTitle="Enter edge type" prompt="Please enter 0.4mm or 1mm for impact edge or wrap for proper wrap edge. Wrap edge will be priced as doors._x000a_Take note that wrap can only be done on MDF and is not as durable as PVC edging." sqref="J128" xr:uid="{00000000-0002-0000-0200-00000E000000}">
      <formula1>"0.4mm,1mm,wrap"</formula1>
    </dataValidation>
    <dataValidation type="list" allowBlank="1" showInputMessage="1" promptTitle="Edging Description" prompt="There is a drop down list here for all abbreviations of Edging Colours. If however you want another type of Edge Colour please indicate colour and material." sqref="I128" xr:uid="{00000000-0002-0000-0200-00000F000000}">
      <formula1>Edge</formula1>
    </dataValidation>
    <dataValidation allowBlank="1" showInputMessage="1" showErrorMessage="1" promptTitle="Quantity" prompt="Quantity of Doors or Panels" sqref="H128" xr:uid="{00000000-0002-0000-0200-000010000000}"/>
    <dataValidation type="whole" allowBlank="1" showInputMessage="1" showErrorMessage="1" promptTitle="Width" prompt="Width in millimetres:_x000a_eg: 600_x000a__x000a_NB!!! The size you indicate here will be the finished size with the edging included - not cut size!!!" sqref="G128" xr:uid="{00000000-0002-0000-0200-000011000000}">
      <formula1>40</formula1>
      <formula2>5000</formula2>
    </dataValidation>
    <dataValidation type="whole" allowBlank="1" showInputMessage="1" showErrorMessage="1" promptTitle="Length or Height" prompt="Length or Height in millimetres:_x000a_eg: 900_x000a__x000a_NB!!! The grain always follows the length/height!!! except in some rare cases._x000a__x000a_NB!!! The size you indicate here will be the finished size with the edging included - not cut size!!!" sqref="F128" xr:uid="{00000000-0002-0000-0200-000012000000}">
      <formula1>40</formula1>
      <formula2>5000</formula2>
    </dataValidation>
    <dataValidation type="list" allowBlank="1" showInputMessage="1" promptTitle="Colour and Finish Description" prompt="There is a drop down list here for abbreviations of most Colours and Finish. If however you want another colour or finish please specify!" sqref="E128" xr:uid="{00000000-0002-0000-0200-000013000000}">
      <formula1>Boards</formula1>
    </dataValidation>
    <dataValidation allowBlank="1" showInputMessage="1" showErrorMessage="1" promptTitle="Glass Cut Out" prompt="Enter how many of the doors need to have glass cut outs_x000a_" sqref="O128" xr:uid="{00000000-0002-0000-0200-000014000000}"/>
    <dataValidation allowBlank="1" showErrorMessage="1" promptTitle="Edge Colour Abbreviations" prompt="This is just a tool to remind you of exact colour wording to facilitate MaxCut import!!" sqref="I71:I127 I14:I15" xr:uid="{00000000-0002-0000-0200-000015000000}"/>
    <dataValidation allowBlank="1" showInputMessage="1" showErrorMessage="1" promptTitle="Lattice" prompt="Enter how many of the doors need to be made into lattices" sqref="P128:Q128" xr:uid="{00000000-0002-0000-0200-000016000000}"/>
    <dataValidation type="list" allowBlank="1" promptTitle="Colour and Finish Description" prompt="There is a drop down list here for abbreviations of most Colours and Finish. If however you want another colour or finish please specify!" sqref="E129:E246" xr:uid="{00000000-0002-0000-0200-000017000000}">
      <formula1>Boards</formula1>
    </dataValidation>
    <dataValidation allowBlank="1" showErrorMessage="1" promptTitle="Quantity" prompt="Quantity of Doors or Panels" sqref="H129:H246" xr:uid="{00000000-0002-0000-0200-000018000000}"/>
    <dataValidation type="list" allowBlank="1" showErrorMessage="1" errorTitle="Wrong Thickness or Width" error="This cell must be blank or have the correct thickness or width in case of 32mm" promptTitle="Enter edge type" prompt="Please enter 0.4mm or 1mm for impact edge or wrap for proper wrap edge. Wrap edge will be priced as doors._x000a_Take note that wrap can only be done on MDF and is not as durable as PVC edging." sqref="J129:J246" xr:uid="{00000000-0002-0000-0200-000019000000}">
      <formula1>"0.4mm,1mm,wrap"</formula1>
    </dataValidation>
  </dataValidations>
  <pageMargins left="0.51181102362204722" right="0.51181102362204722" top="0.39370078740157483" bottom="0.82677165354330717" header="0.19685039370078741" footer="0.31496062992125984"/>
  <pageSetup paperSize="9" orientation="landscape" r:id="rId1"/>
  <headerFooter>
    <oddHeader>&amp;R&amp;P</oddHeader>
    <oddFooter>&amp;LOnly hand written changes to order
will be accepted.&amp;CNo cancellations or changes will accepted
 once in production.&amp;R________________________________________
Signature of person confirming order form.</oddFooter>
  </headerFooter>
  <rowBreaks count="1" manualBreakCount="1">
    <brk id="2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315" yWindow="764" count="6">
        <x14:dataValidation type="list" allowBlank="1" showInputMessage="1" promptTitle="Specific Profile" prompt="There is a drop down list here for all standard profiles, however other profiles are available. Please choose frm drop down list or specify if otherwise." xr:uid="{00000000-0002-0000-0200-00001A000000}">
          <x14:formula1>
            <xm:f>'Specific Profile'!$A$1:$A$26</xm:f>
          </x14:formula1>
          <xm:sqref>D128</xm:sqref>
        </x14:dataValidation>
        <x14:dataValidation type="list" allowBlank="1" showInputMessage="1" showErrorMessage="1" promptTitle="Generic Profile" prompt="This is the Profile category. Please see drop down list for categories." xr:uid="{00000000-0002-0000-0200-00001B000000}">
          <x14:formula1>
            <xm:f>'Generic Profile'!$A$1:$A$5</xm:f>
          </x14:formula1>
          <xm:sqref>C128</xm:sqref>
        </x14:dataValidation>
        <x14:dataValidation type="list" allowBlank="1" showInputMessage="1" promptTitle="Item Type" prompt="There is a drop down list here - Door, Lattice, Panels, Light Shield or Scotia." xr:uid="{00000000-0002-0000-0200-00001C000000}">
          <x14:formula1>
            <xm:f>'Wrap Form Item'!$A$1:$A$12</xm:f>
          </x14:formula1>
          <xm:sqref>B128</xm:sqref>
        </x14:dataValidation>
        <x14:dataValidation type="list" allowBlank="1" promptTitle="Item Type" prompt="There is a drop down list here - Door, Lattice, Panels, Light Shield or Scotia." xr:uid="{00000000-0002-0000-0200-00001D000000}">
          <x14:formula1>
            <xm:f>'Wrap Form Item'!$A$1:$A$12</xm:f>
          </x14:formula1>
          <xm:sqref>B129:B246</xm:sqref>
        </x14:dataValidation>
        <x14:dataValidation type="list" allowBlank="1" showErrorMessage="1" promptTitle="Generic Profile" prompt="This is the Profile category. Please see drop down list for categories." xr:uid="{00000000-0002-0000-0200-00001E000000}">
          <x14:formula1>
            <xm:f>'Generic Profile'!$A$1:$A$5</xm:f>
          </x14:formula1>
          <xm:sqref>C129:C246</xm:sqref>
        </x14:dataValidation>
        <x14:dataValidation type="list" allowBlank="1" promptTitle="Specific Profile" prompt="There is a drop down list here for all standard profiles, however other profiles are available. Please choose frm drop down list or specify if otherwise." xr:uid="{00000000-0002-0000-0200-00001F000000}">
          <x14:formula1>
            <xm:f>'Specific Profile'!$A$1:$A$26</xm:f>
          </x14:formula1>
          <xm:sqref>D129:D246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1"/>
  <sheetViews>
    <sheetView view="pageLayout" zoomScaleNormal="100" workbookViewId="0">
      <selection activeCell="C11" sqref="C11"/>
    </sheetView>
  </sheetViews>
  <sheetFormatPr defaultRowHeight="15.75" x14ac:dyDescent="0.25"/>
  <cols>
    <col min="1" max="1" width="21.85546875" style="124" customWidth="1"/>
    <col min="2" max="4" width="14.7109375" style="124" customWidth="1"/>
    <col min="5" max="16384" width="9.140625" style="124"/>
  </cols>
  <sheetData>
    <row r="1" spans="1:29" ht="20.25" customHeight="1" x14ac:dyDescent="0.25">
      <c r="A1" s="123" t="s">
        <v>349</v>
      </c>
      <c r="B1" s="123"/>
      <c r="C1" s="123" t="s">
        <v>27</v>
      </c>
      <c r="D1" s="137">
        <f>'Wrap Form'!L4</f>
        <v>0</v>
      </c>
    </row>
    <row r="2" spans="1:29" ht="9.75" customHeight="1" thickBot="1" x14ac:dyDescent="0.3">
      <c r="A2" s="125"/>
      <c r="B2" s="125"/>
      <c r="C2" s="125"/>
      <c r="D2" s="125"/>
    </row>
    <row r="3" spans="1:29" s="125" customFormat="1" ht="20.25" customHeight="1" thickBot="1" x14ac:dyDescent="0.3">
      <c r="A3" s="126"/>
      <c r="B3" s="127" t="s">
        <v>350</v>
      </c>
      <c r="C3" s="127" t="s">
        <v>351</v>
      </c>
      <c r="D3" s="128" t="s">
        <v>352</v>
      </c>
    </row>
    <row r="4" spans="1:29" ht="35.25" customHeight="1" x14ac:dyDescent="0.25">
      <c r="A4" s="138" t="s">
        <v>348</v>
      </c>
      <c r="B4" s="182" t="str">
        <f>IF(SUM('Wrap Form'!P:P)&gt;0,"Attention Wrap Panels edged with wrap is charged at Door Price!!","")</f>
        <v/>
      </c>
      <c r="C4" s="182"/>
      <c r="D4" s="183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20.25" customHeight="1" x14ac:dyDescent="0.25">
      <c r="A5" s="139" t="s">
        <v>264</v>
      </c>
      <c r="B5" s="88">
        <f>SUM('Wrap Form'!Q:Q)</f>
        <v>0</v>
      </c>
      <c r="C5" s="89">
        <f>SUM('Wrap Form'!R:R)</f>
        <v>0</v>
      </c>
      <c r="D5" s="90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ht="20.25" customHeight="1" x14ac:dyDescent="0.25">
      <c r="A6" s="140" t="s">
        <v>343</v>
      </c>
      <c r="B6" s="129">
        <f>SUM('Wrap Form'!S:S)</f>
        <v>0</v>
      </c>
      <c r="C6" s="130">
        <f>SUM('Wrap Form'!T:T)</f>
        <v>0</v>
      </c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</row>
    <row r="7" spans="1:29" ht="20.25" customHeight="1" x14ac:dyDescent="0.25">
      <c r="A7" s="140" t="s">
        <v>295</v>
      </c>
      <c r="B7" s="129">
        <f>SUM('Wrap Form'!U:U)</f>
        <v>0</v>
      </c>
      <c r="C7" s="130"/>
      <c r="D7" s="131">
        <f>SUM('Wrap Form'!V:V)</f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</row>
    <row r="8" spans="1:29" ht="20.25" customHeight="1" x14ac:dyDescent="0.25">
      <c r="A8" s="140" t="s">
        <v>296</v>
      </c>
      <c r="B8" s="129">
        <f>SUM('Wrap Form'!W:W)</f>
        <v>0</v>
      </c>
      <c r="C8" s="130"/>
      <c r="D8" s="131">
        <f>SUM('Wrap Form'!X:X)</f>
        <v>0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</row>
    <row r="9" spans="1:29" ht="20.25" customHeight="1" x14ac:dyDescent="0.25">
      <c r="A9" s="140" t="s">
        <v>341</v>
      </c>
      <c r="B9" s="129">
        <f>SUM('Wrap Form'!Y:Y)</f>
        <v>0</v>
      </c>
      <c r="C9" s="130">
        <f>SUM('Wrap Form'!Z:Z)</f>
        <v>0</v>
      </c>
      <c r="D9" s="131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</row>
    <row r="10" spans="1:29" ht="20.25" customHeight="1" x14ac:dyDescent="0.25">
      <c r="A10" s="140" t="s">
        <v>342</v>
      </c>
      <c r="B10" s="129">
        <f>SUM('Wrap Form'!AA:AA)</f>
        <v>0</v>
      </c>
      <c r="C10" s="130">
        <f>SUM('Wrap Form'!AB:AB)</f>
        <v>0</v>
      </c>
      <c r="D10" s="131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</row>
    <row r="11" spans="1:29" ht="20.25" customHeight="1" x14ac:dyDescent="0.25">
      <c r="A11" s="140" t="s">
        <v>335</v>
      </c>
      <c r="B11" s="129">
        <f>SUM('Wrap Form'!AC:AC)</f>
        <v>0</v>
      </c>
      <c r="C11" s="130">
        <f>SUM('Wrap Form'!AD:AD)</f>
        <v>0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</row>
    <row r="12" spans="1:29" ht="20.25" customHeight="1" x14ac:dyDescent="0.25">
      <c r="A12" s="140" t="s">
        <v>336</v>
      </c>
      <c r="B12" s="129">
        <f>SUM('Wrap Form'!AE:AE)</f>
        <v>0</v>
      </c>
      <c r="C12" s="130">
        <f>SUM('Wrap Form'!AF:AF)</f>
        <v>0</v>
      </c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</row>
    <row r="13" spans="1:29" ht="20.25" customHeight="1" x14ac:dyDescent="0.25">
      <c r="A13" s="140" t="s">
        <v>337</v>
      </c>
      <c r="B13" s="129">
        <f>SUM('Wrap Form'!AG:AG)</f>
        <v>0</v>
      </c>
      <c r="C13" s="130">
        <f>SUM('Wrap Form'!AH:AH)</f>
        <v>0</v>
      </c>
      <c r="D13" s="131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</row>
    <row r="14" spans="1:29" ht="20.25" customHeight="1" x14ac:dyDescent="0.25">
      <c r="A14" s="140" t="s">
        <v>338</v>
      </c>
      <c r="B14" s="129">
        <f>SUM('Wrap Form'!AI:AI)</f>
        <v>0</v>
      </c>
      <c r="C14" s="130">
        <f>SUM('Wrap Form'!AJ:AJ)</f>
        <v>0</v>
      </c>
      <c r="D14" s="13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</row>
    <row r="15" spans="1:29" ht="20.25" customHeight="1" x14ac:dyDescent="0.25">
      <c r="A15" s="140" t="s">
        <v>339</v>
      </c>
      <c r="B15" s="129">
        <f>SUM('Wrap Form'!AK:AK)</f>
        <v>0</v>
      </c>
      <c r="C15" s="130">
        <f>SUM('Wrap Form'!AL:AL)</f>
        <v>0</v>
      </c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</row>
    <row r="16" spans="1:29" ht="20.25" customHeight="1" x14ac:dyDescent="0.25">
      <c r="A16" s="140" t="s">
        <v>340</v>
      </c>
      <c r="B16" s="129">
        <f>SUM('Wrap Form'!AM:AM)</f>
        <v>0</v>
      </c>
      <c r="C16" s="130">
        <f>SUM('Wrap Form'!AN:AN)</f>
        <v>0</v>
      </c>
      <c r="D16" s="13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spans="1:29" ht="20.25" customHeight="1" x14ac:dyDescent="0.25">
      <c r="A17" s="141" t="s">
        <v>270</v>
      </c>
      <c r="B17" s="91">
        <f>SUM('Wrap Form'!AO:AO)</f>
        <v>0</v>
      </c>
      <c r="C17" s="92"/>
      <c r="D17" s="93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</row>
    <row r="18" spans="1:29" ht="20.25" customHeight="1" x14ac:dyDescent="0.25">
      <c r="A18" s="141" t="s">
        <v>345</v>
      </c>
      <c r="B18" s="91">
        <f>SUM('Wrap Form'!AP:AP)</f>
        <v>0</v>
      </c>
      <c r="C18" s="92"/>
      <c r="D18" s="93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</row>
    <row r="19" spans="1:29" ht="20.25" customHeight="1" x14ac:dyDescent="0.25">
      <c r="A19" s="141" t="s">
        <v>346</v>
      </c>
      <c r="B19" s="91"/>
      <c r="C19" s="92"/>
      <c r="D19" s="93">
        <f>SUM('Wrap Form'!AQ:AQ)</f>
        <v>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</row>
    <row r="20" spans="1:29" ht="20.25" customHeight="1" thickBot="1" x14ac:dyDescent="0.3">
      <c r="A20" s="94" t="s">
        <v>347</v>
      </c>
      <c r="B20" s="95"/>
      <c r="C20" s="96"/>
      <c r="D20" s="97">
        <f>SUM('Wrap Form'!AR:AR)</f>
        <v>0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</row>
    <row r="21" spans="1:29" ht="16.5" thickBot="1" x14ac:dyDescent="0.3">
      <c r="A21" s="133" t="s">
        <v>353</v>
      </c>
      <c r="B21" s="134">
        <f>SUM(B5:B20)</f>
        <v>0</v>
      </c>
      <c r="C21" s="135">
        <f t="shared" ref="C21:D21" si="0">SUM(C5:C20)</f>
        <v>0</v>
      </c>
      <c r="D21" s="136">
        <f t="shared" si="0"/>
        <v>0</v>
      </c>
    </row>
  </sheetData>
  <mergeCells count="1">
    <mergeCell ref="B4:D4"/>
  </mergeCells>
  <dataValidations count="1">
    <dataValidation allowBlank="1" showErrorMessage="1" promptTitle="Lattice" prompt="Enter how many of the doors need to be made into lattices" sqref="A6:AC16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3"/>
  <sheetViews>
    <sheetView workbookViewId="0">
      <selection sqref="A1:B1"/>
    </sheetView>
  </sheetViews>
  <sheetFormatPr defaultRowHeight="15" x14ac:dyDescent="0.25"/>
  <cols>
    <col min="1" max="1" width="19.5703125" style="7" bestFit="1" customWidth="1"/>
    <col min="2" max="2" width="13.5703125" style="7" customWidth="1"/>
    <col min="3" max="3" width="6" style="7" customWidth="1"/>
    <col min="4" max="4" width="29.140625" style="7" bestFit="1" customWidth="1"/>
    <col min="5" max="16384" width="9.140625" style="7"/>
  </cols>
  <sheetData>
    <row r="1" spans="1:4" s="8" customFormat="1" ht="18.75" x14ac:dyDescent="0.3">
      <c r="A1" s="184" t="s">
        <v>256</v>
      </c>
      <c r="B1" s="184"/>
      <c r="C1" s="9"/>
      <c r="D1" s="8" t="s">
        <v>257</v>
      </c>
    </row>
    <row r="2" spans="1:4" x14ac:dyDescent="0.25">
      <c r="A2" s="7" t="s">
        <v>131</v>
      </c>
      <c r="B2" s="7" t="s">
        <v>31</v>
      </c>
      <c r="D2" s="7" t="s">
        <v>233</v>
      </c>
    </row>
    <row r="3" spans="1:4" x14ac:dyDescent="0.25">
      <c r="A3" s="7" t="s">
        <v>258</v>
      </c>
      <c r="D3" s="7" t="s">
        <v>141</v>
      </c>
    </row>
    <row r="4" spans="1:4" x14ac:dyDescent="0.25">
      <c r="A4" s="7" t="s">
        <v>259</v>
      </c>
      <c r="D4" s="7" t="s">
        <v>48</v>
      </c>
    </row>
    <row r="5" spans="1:4" x14ac:dyDescent="0.25">
      <c r="A5" s="7" t="s">
        <v>260</v>
      </c>
      <c r="D5" s="7" t="s">
        <v>63</v>
      </c>
    </row>
    <row r="6" spans="1:4" x14ac:dyDescent="0.25">
      <c r="A6" s="7" t="s">
        <v>261</v>
      </c>
      <c r="D6" s="7" t="s">
        <v>101</v>
      </c>
    </row>
    <row r="7" spans="1:4" x14ac:dyDescent="0.25">
      <c r="A7" s="7" t="s">
        <v>262</v>
      </c>
      <c r="D7" s="7" t="s">
        <v>90</v>
      </c>
    </row>
    <row r="8" spans="1:4" x14ac:dyDescent="0.25">
      <c r="A8" s="7" t="s">
        <v>104</v>
      </c>
      <c r="D8" s="7" t="s">
        <v>105</v>
      </c>
    </row>
    <row r="9" spans="1:4" x14ac:dyDescent="0.25">
      <c r="A9" s="7" t="s">
        <v>28</v>
      </c>
      <c r="B9" s="7" t="s">
        <v>30</v>
      </c>
      <c r="D9" s="7" t="s">
        <v>148</v>
      </c>
    </row>
    <row r="10" spans="1:4" x14ac:dyDescent="0.25">
      <c r="A10" s="7" t="s">
        <v>28</v>
      </c>
      <c r="B10" s="7" t="s">
        <v>31</v>
      </c>
      <c r="D10" s="7" t="s">
        <v>149</v>
      </c>
    </row>
    <row r="11" spans="1:4" x14ac:dyDescent="0.25">
      <c r="A11" s="7" t="s">
        <v>32</v>
      </c>
      <c r="B11" s="7" t="s">
        <v>30</v>
      </c>
      <c r="D11" s="7" t="s">
        <v>150</v>
      </c>
    </row>
    <row r="12" spans="1:4" x14ac:dyDescent="0.25">
      <c r="A12" s="7" t="s">
        <v>32</v>
      </c>
      <c r="B12" s="7" t="s">
        <v>31</v>
      </c>
      <c r="D12" s="7" t="s">
        <v>151</v>
      </c>
    </row>
    <row r="13" spans="1:4" x14ac:dyDescent="0.25">
      <c r="A13" s="7" t="s">
        <v>34</v>
      </c>
      <c r="B13" s="7" t="s">
        <v>36</v>
      </c>
      <c r="D13" s="7" t="s">
        <v>152</v>
      </c>
    </row>
    <row r="14" spans="1:4" x14ac:dyDescent="0.25">
      <c r="A14" s="7" t="s">
        <v>34</v>
      </c>
      <c r="B14" s="7" t="s">
        <v>37</v>
      </c>
      <c r="D14" s="7" t="s">
        <v>153</v>
      </c>
    </row>
    <row r="15" spans="1:4" x14ac:dyDescent="0.25">
      <c r="A15" s="7" t="s">
        <v>38</v>
      </c>
      <c r="B15" s="7" t="s">
        <v>36</v>
      </c>
      <c r="D15" s="7" t="s">
        <v>154</v>
      </c>
    </row>
    <row r="16" spans="1:4" x14ac:dyDescent="0.25">
      <c r="A16" s="7" t="s">
        <v>38</v>
      </c>
      <c r="B16" s="7" t="s">
        <v>37</v>
      </c>
      <c r="D16" s="7" t="s">
        <v>155</v>
      </c>
    </row>
    <row r="17" spans="1:4" x14ac:dyDescent="0.25">
      <c r="A17" s="7" t="s">
        <v>39</v>
      </c>
      <c r="B17" s="7" t="s">
        <v>41</v>
      </c>
      <c r="D17" s="7" t="s">
        <v>156</v>
      </c>
    </row>
    <row r="18" spans="1:4" x14ac:dyDescent="0.25">
      <c r="A18" s="7" t="s">
        <v>39</v>
      </c>
      <c r="B18" s="7" t="s">
        <v>42</v>
      </c>
      <c r="D18" s="7" t="s">
        <v>157</v>
      </c>
    </row>
    <row r="19" spans="1:4" x14ac:dyDescent="0.25">
      <c r="A19" s="7" t="s">
        <v>43</v>
      </c>
      <c r="B19" s="7" t="s">
        <v>36</v>
      </c>
      <c r="D19" s="7" t="s">
        <v>158</v>
      </c>
    </row>
    <row r="20" spans="1:4" x14ac:dyDescent="0.25">
      <c r="A20" s="7" t="s">
        <v>43</v>
      </c>
      <c r="B20" s="7" t="s">
        <v>37</v>
      </c>
      <c r="D20" s="7" t="s">
        <v>159</v>
      </c>
    </row>
    <row r="21" spans="1:4" x14ac:dyDescent="0.25">
      <c r="A21" s="7" t="s">
        <v>44</v>
      </c>
      <c r="B21" s="7" t="s">
        <v>31</v>
      </c>
      <c r="D21" s="7" t="s">
        <v>160</v>
      </c>
    </row>
    <row r="22" spans="1:4" x14ac:dyDescent="0.25">
      <c r="A22" s="7" t="s">
        <v>46</v>
      </c>
      <c r="B22" s="7" t="s">
        <v>41</v>
      </c>
      <c r="D22" s="7" t="s">
        <v>161</v>
      </c>
    </row>
    <row r="23" spans="1:4" x14ac:dyDescent="0.25">
      <c r="A23" s="7" t="s">
        <v>46</v>
      </c>
      <c r="B23" s="7" t="s">
        <v>31</v>
      </c>
      <c r="D23" s="7" t="s">
        <v>162</v>
      </c>
    </row>
    <row r="24" spans="1:4" x14ac:dyDescent="0.25">
      <c r="A24" s="7" t="s">
        <v>49</v>
      </c>
      <c r="B24" s="7" t="s">
        <v>30</v>
      </c>
      <c r="D24" s="7" t="s">
        <v>163</v>
      </c>
    </row>
    <row r="25" spans="1:4" x14ac:dyDescent="0.25">
      <c r="A25" s="7" t="s">
        <v>49</v>
      </c>
      <c r="B25" s="7" t="s">
        <v>31</v>
      </c>
      <c r="D25" s="7" t="s">
        <v>164</v>
      </c>
    </row>
    <row r="26" spans="1:4" x14ac:dyDescent="0.25">
      <c r="A26" s="7" t="s">
        <v>51</v>
      </c>
      <c r="B26" s="7" t="s">
        <v>36</v>
      </c>
      <c r="D26" s="7" t="s">
        <v>165</v>
      </c>
    </row>
    <row r="27" spans="1:4" x14ac:dyDescent="0.25">
      <c r="A27" s="7" t="s">
        <v>51</v>
      </c>
      <c r="B27" s="7" t="s">
        <v>37</v>
      </c>
      <c r="D27" s="7" t="s">
        <v>166</v>
      </c>
    </row>
    <row r="28" spans="1:4" x14ac:dyDescent="0.25">
      <c r="A28" s="7" t="s">
        <v>53</v>
      </c>
      <c r="B28" s="7" t="s">
        <v>30</v>
      </c>
      <c r="D28" s="7" t="s">
        <v>167</v>
      </c>
    </row>
    <row r="29" spans="1:4" x14ac:dyDescent="0.25">
      <c r="A29" s="7" t="s">
        <v>53</v>
      </c>
      <c r="B29" s="7" t="s">
        <v>31</v>
      </c>
      <c r="D29" s="7" t="s">
        <v>168</v>
      </c>
    </row>
    <row r="30" spans="1:4" x14ac:dyDescent="0.25">
      <c r="A30" s="7" t="s">
        <v>55</v>
      </c>
      <c r="B30" s="7" t="s">
        <v>36</v>
      </c>
      <c r="D30" s="7" t="s">
        <v>169</v>
      </c>
    </row>
    <row r="31" spans="1:4" x14ac:dyDescent="0.25">
      <c r="A31" s="7" t="s">
        <v>55</v>
      </c>
      <c r="B31" s="7" t="s">
        <v>37</v>
      </c>
      <c r="D31" s="7" t="s">
        <v>170</v>
      </c>
    </row>
    <row r="32" spans="1:4" x14ac:dyDescent="0.25">
      <c r="A32" s="7" t="s">
        <v>57</v>
      </c>
      <c r="B32" s="7" t="s">
        <v>30</v>
      </c>
      <c r="D32" s="7" t="s">
        <v>248</v>
      </c>
    </row>
    <row r="33" spans="1:4" x14ac:dyDescent="0.25">
      <c r="A33" s="7" t="s">
        <v>57</v>
      </c>
      <c r="B33" s="7" t="s">
        <v>31</v>
      </c>
      <c r="D33" s="7" t="s">
        <v>249</v>
      </c>
    </row>
    <row r="34" spans="1:4" x14ac:dyDescent="0.25">
      <c r="A34" s="7" t="s">
        <v>59</v>
      </c>
      <c r="B34" s="7" t="s">
        <v>36</v>
      </c>
      <c r="D34" s="7" t="s">
        <v>171</v>
      </c>
    </row>
    <row r="35" spans="1:4" x14ac:dyDescent="0.25">
      <c r="A35" s="7" t="s">
        <v>59</v>
      </c>
      <c r="B35" s="7" t="s">
        <v>37</v>
      </c>
      <c r="D35" s="7" t="s">
        <v>172</v>
      </c>
    </row>
    <row r="36" spans="1:4" x14ac:dyDescent="0.25">
      <c r="A36" s="7" t="s">
        <v>61</v>
      </c>
      <c r="B36" s="7" t="s">
        <v>30</v>
      </c>
      <c r="D36" s="7" t="s">
        <v>250</v>
      </c>
    </row>
    <row r="37" spans="1:4" x14ac:dyDescent="0.25">
      <c r="A37" s="7" t="s">
        <v>61</v>
      </c>
      <c r="B37" s="7" t="s">
        <v>31</v>
      </c>
      <c r="D37" s="7" t="s">
        <v>251</v>
      </c>
    </row>
    <row r="38" spans="1:4" x14ac:dyDescent="0.25">
      <c r="A38" s="7" t="s">
        <v>64</v>
      </c>
      <c r="B38" s="7" t="s">
        <v>36</v>
      </c>
      <c r="D38" s="7" t="s">
        <v>173</v>
      </c>
    </row>
    <row r="39" spans="1:4" x14ac:dyDescent="0.25">
      <c r="A39" s="7" t="s">
        <v>66</v>
      </c>
      <c r="B39" s="7" t="s">
        <v>41</v>
      </c>
      <c r="D39" s="7" t="s">
        <v>174</v>
      </c>
    </row>
    <row r="40" spans="1:4" x14ac:dyDescent="0.25">
      <c r="A40" s="7" t="s">
        <v>66</v>
      </c>
      <c r="B40" s="7" t="s">
        <v>42</v>
      </c>
      <c r="D40" s="7" t="s">
        <v>175</v>
      </c>
    </row>
    <row r="41" spans="1:4" x14ac:dyDescent="0.25">
      <c r="A41" s="7" t="s">
        <v>68</v>
      </c>
      <c r="B41" s="7" t="s">
        <v>36</v>
      </c>
      <c r="D41" s="7" t="s">
        <v>176</v>
      </c>
    </row>
    <row r="42" spans="1:4" x14ac:dyDescent="0.25">
      <c r="A42" s="7" t="s">
        <v>68</v>
      </c>
      <c r="B42" s="7" t="s">
        <v>37</v>
      </c>
      <c r="D42" s="7" t="s">
        <v>177</v>
      </c>
    </row>
    <row r="43" spans="1:4" x14ac:dyDescent="0.25">
      <c r="A43" s="7" t="s">
        <v>69</v>
      </c>
      <c r="B43" s="7" t="s">
        <v>30</v>
      </c>
      <c r="D43" s="7" t="s">
        <v>178</v>
      </c>
    </row>
    <row r="44" spans="1:4" x14ac:dyDescent="0.25">
      <c r="A44" s="7" t="s">
        <v>69</v>
      </c>
      <c r="B44" s="7" t="s">
        <v>31</v>
      </c>
      <c r="D44" s="7" t="s">
        <v>179</v>
      </c>
    </row>
    <row r="45" spans="1:4" x14ac:dyDescent="0.25">
      <c r="A45" s="7" t="s">
        <v>71</v>
      </c>
      <c r="B45" s="7" t="s">
        <v>30</v>
      </c>
      <c r="D45" s="7" t="s">
        <v>252</v>
      </c>
    </row>
    <row r="46" spans="1:4" x14ac:dyDescent="0.25">
      <c r="A46" s="7" t="s">
        <v>71</v>
      </c>
      <c r="B46" s="7" t="s">
        <v>31</v>
      </c>
      <c r="D46" s="7" t="s">
        <v>253</v>
      </c>
    </row>
    <row r="47" spans="1:4" x14ac:dyDescent="0.25">
      <c r="A47" s="7" t="s">
        <v>73</v>
      </c>
      <c r="B47" s="7" t="s">
        <v>30</v>
      </c>
      <c r="D47" s="7" t="s">
        <v>180</v>
      </c>
    </row>
    <row r="48" spans="1:4" x14ac:dyDescent="0.25">
      <c r="A48" s="7" t="s">
        <v>73</v>
      </c>
      <c r="B48" s="7" t="s">
        <v>31</v>
      </c>
      <c r="D48" s="7" t="s">
        <v>181</v>
      </c>
    </row>
    <row r="49" spans="1:4" x14ac:dyDescent="0.25">
      <c r="A49" s="7" t="s">
        <v>74</v>
      </c>
      <c r="B49" s="7" t="s">
        <v>30</v>
      </c>
      <c r="D49" s="7" t="s">
        <v>182</v>
      </c>
    </row>
    <row r="50" spans="1:4" x14ac:dyDescent="0.25">
      <c r="A50" s="7" t="s">
        <v>74</v>
      </c>
      <c r="B50" s="7" t="s">
        <v>31</v>
      </c>
      <c r="D50" s="7" t="s">
        <v>183</v>
      </c>
    </row>
    <row r="51" spans="1:4" x14ac:dyDescent="0.25">
      <c r="A51" s="7" t="s">
        <v>76</v>
      </c>
      <c r="B51" s="7" t="s">
        <v>36</v>
      </c>
      <c r="D51" s="7" t="s">
        <v>184</v>
      </c>
    </row>
    <row r="52" spans="1:4" x14ac:dyDescent="0.25">
      <c r="A52" s="7" t="s">
        <v>76</v>
      </c>
      <c r="B52" s="7" t="s">
        <v>37</v>
      </c>
      <c r="D52" s="7" t="s">
        <v>185</v>
      </c>
    </row>
    <row r="53" spans="1:4" x14ac:dyDescent="0.25">
      <c r="A53" s="7" t="s">
        <v>78</v>
      </c>
      <c r="B53" s="7" t="s">
        <v>30</v>
      </c>
      <c r="D53" s="7" t="s">
        <v>186</v>
      </c>
    </row>
    <row r="54" spans="1:4" x14ac:dyDescent="0.25">
      <c r="A54" s="7" t="s">
        <v>78</v>
      </c>
      <c r="B54" s="7" t="s">
        <v>31</v>
      </c>
      <c r="D54" s="7" t="s">
        <v>187</v>
      </c>
    </row>
    <row r="55" spans="1:4" x14ac:dyDescent="0.25">
      <c r="A55" s="7" t="s">
        <v>80</v>
      </c>
      <c r="B55" s="7" t="s">
        <v>30</v>
      </c>
      <c r="D55" s="7" t="s">
        <v>188</v>
      </c>
    </row>
    <row r="56" spans="1:4" x14ac:dyDescent="0.25">
      <c r="A56" s="7" t="s">
        <v>80</v>
      </c>
      <c r="B56" s="7" t="s">
        <v>31</v>
      </c>
      <c r="D56" s="7" t="s">
        <v>189</v>
      </c>
    </row>
    <row r="57" spans="1:4" x14ac:dyDescent="0.25">
      <c r="A57" s="7" t="s">
        <v>82</v>
      </c>
      <c r="B57" s="7" t="s">
        <v>36</v>
      </c>
      <c r="D57" s="7" t="s">
        <v>190</v>
      </c>
    </row>
    <row r="58" spans="1:4" x14ac:dyDescent="0.25">
      <c r="A58" s="7" t="s">
        <v>82</v>
      </c>
      <c r="B58" s="7" t="s">
        <v>37</v>
      </c>
      <c r="D58" s="7" t="s">
        <v>191</v>
      </c>
    </row>
    <row r="59" spans="1:4" x14ac:dyDescent="0.25">
      <c r="A59" s="7" t="s">
        <v>84</v>
      </c>
      <c r="B59" s="7" t="s">
        <v>36</v>
      </c>
      <c r="D59" s="7" t="s">
        <v>254</v>
      </c>
    </row>
    <row r="60" spans="1:4" x14ac:dyDescent="0.25">
      <c r="A60" s="7" t="s">
        <v>84</v>
      </c>
      <c r="B60" s="7" t="s">
        <v>37</v>
      </c>
      <c r="D60" s="7" t="s">
        <v>255</v>
      </c>
    </row>
    <row r="61" spans="1:4" x14ac:dyDescent="0.25">
      <c r="A61" s="7" t="s">
        <v>86</v>
      </c>
      <c r="B61" s="7" t="s">
        <v>36</v>
      </c>
      <c r="D61" s="7" t="s">
        <v>192</v>
      </c>
    </row>
    <row r="62" spans="1:4" x14ac:dyDescent="0.25">
      <c r="A62" s="7" t="s">
        <v>86</v>
      </c>
      <c r="B62" s="7" t="s">
        <v>37</v>
      </c>
      <c r="D62" s="7" t="s">
        <v>193</v>
      </c>
    </row>
    <row r="63" spans="1:4" x14ac:dyDescent="0.25">
      <c r="A63" s="7" t="s">
        <v>88</v>
      </c>
      <c r="B63" s="7" t="s">
        <v>36</v>
      </c>
      <c r="D63" s="7" t="s">
        <v>194</v>
      </c>
    </row>
    <row r="64" spans="1:4" x14ac:dyDescent="0.25">
      <c r="A64" s="7" t="s">
        <v>88</v>
      </c>
      <c r="B64" s="7" t="s">
        <v>37</v>
      </c>
      <c r="D64" s="7" t="s">
        <v>195</v>
      </c>
    </row>
    <row r="65" spans="1:4" x14ac:dyDescent="0.25">
      <c r="A65" s="7" t="s">
        <v>91</v>
      </c>
      <c r="B65" s="7" t="s">
        <v>36</v>
      </c>
      <c r="D65" s="7" t="s">
        <v>196</v>
      </c>
    </row>
    <row r="66" spans="1:4" x14ac:dyDescent="0.25">
      <c r="A66" s="7" t="s">
        <v>91</v>
      </c>
      <c r="B66" s="7" t="s">
        <v>30</v>
      </c>
      <c r="D66" s="7" t="s">
        <v>197</v>
      </c>
    </row>
    <row r="67" spans="1:4" x14ac:dyDescent="0.25">
      <c r="A67" s="7" t="s">
        <v>91</v>
      </c>
      <c r="B67" s="7" t="s">
        <v>31</v>
      </c>
      <c r="D67" s="7" t="s">
        <v>198</v>
      </c>
    </row>
    <row r="68" spans="1:4" x14ac:dyDescent="0.25">
      <c r="A68" s="7" t="s">
        <v>91</v>
      </c>
      <c r="B68" s="7" t="s">
        <v>37</v>
      </c>
      <c r="D68" s="7" t="s">
        <v>199</v>
      </c>
    </row>
    <row r="69" spans="1:4" x14ac:dyDescent="0.25">
      <c r="A69" s="7" t="s">
        <v>93</v>
      </c>
      <c r="B69" s="7" t="s">
        <v>36</v>
      </c>
      <c r="D69" s="7" t="s">
        <v>200</v>
      </c>
    </row>
    <row r="70" spans="1:4" x14ac:dyDescent="0.25">
      <c r="A70" s="7" t="s">
        <v>93</v>
      </c>
      <c r="B70" s="7" t="s">
        <v>37</v>
      </c>
      <c r="D70" s="7" t="s">
        <v>201</v>
      </c>
    </row>
    <row r="71" spans="1:4" x14ac:dyDescent="0.25">
      <c r="A71" s="7" t="s">
        <v>95</v>
      </c>
      <c r="B71" s="7" t="s">
        <v>30</v>
      </c>
      <c r="D71" s="7" t="s">
        <v>202</v>
      </c>
    </row>
    <row r="72" spans="1:4" x14ac:dyDescent="0.25">
      <c r="A72" s="7" t="s">
        <v>95</v>
      </c>
      <c r="B72" s="7" t="s">
        <v>31</v>
      </c>
      <c r="D72" s="7" t="s">
        <v>203</v>
      </c>
    </row>
    <row r="73" spans="1:4" x14ac:dyDescent="0.25">
      <c r="A73" s="7" t="s">
        <v>97</v>
      </c>
      <c r="B73" s="7" t="s">
        <v>36</v>
      </c>
      <c r="D73" s="7" t="s">
        <v>204</v>
      </c>
    </row>
    <row r="74" spans="1:4" x14ac:dyDescent="0.25">
      <c r="A74" s="7" t="s">
        <v>97</v>
      </c>
      <c r="B74" s="7" t="s">
        <v>37</v>
      </c>
      <c r="D74" s="7" t="s">
        <v>205</v>
      </c>
    </row>
    <row r="75" spans="1:4" x14ac:dyDescent="0.25">
      <c r="A75" s="7" t="s">
        <v>99</v>
      </c>
      <c r="B75" s="7" t="s">
        <v>36</v>
      </c>
      <c r="D75" s="7" t="s">
        <v>206</v>
      </c>
    </row>
    <row r="76" spans="1:4" x14ac:dyDescent="0.25">
      <c r="A76" s="7" t="s">
        <v>99</v>
      </c>
      <c r="B76" s="7" t="s">
        <v>41</v>
      </c>
      <c r="D76" s="7" t="s">
        <v>207</v>
      </c>
    </row>
    <row r="77" spans="1:4" x14ac:dyDescent="0.25">
      <c r="A77" s="7" t="s">
        <v>99</v>
      </c>
      <c r="B77" s="7" t="s">
        <v>42</v>
      </c>
      <c r="D77" s="7" t="s">
        <v>208</v>
      </c>
    </row>
    <row r="78" spans="1:4" x14ac:dyDescent="0.25">
      <c r="A78" s="7" t="s">
        <v>99</v>
      </c>
      <c r="B78" s="7" t="s">
        <v>37</v>
      </c>
      <c r="D78" s="7" t="s">
        <v>209</v>
      </c>
    </row>
    <row r="79" spans="1:4" x14ac:dyDescent="0.25">
      <c r="A79" s="7" t="s">
        <v>102</v>
      </c>
      <c r="B79" s="7" t="s">
        <v>36</v>
      </c>
      <c r="D79" s="7" t="s">
        <v>210</v>
      </c>
    </row>
    <row r="80" spans="1:4" x14ac:dyDescent="0.25">
      <c r="A80" s="7" t="s">
        <v>102</v>
      </c>
      <c r="B80" s="7" t="s">
        <v>37</v>
      </c>
      <c r="D80" s="7" t="s">
        <v>211</v>
      </c>
    </row>
    <row r="81" spans="1:4" x14ac:dyDescent="0.25">
      <c r="A81" s="7" t="s">
        <v>106</v>
      </c>
      <c r="B81" s="7" t="s">
        <v>36</v>
      </c>
      <c r="D81" s="7" t="s">
        <v>212</v>
      </c>
    </row>
    <row r="82" spans="1:4" x14ac:dyDescent="0.25">
      <c r="A82" s="7" t="s">
        <v>106</v>
      </c>
      <c r="B82" s="7" t="s">
        <v>37</v>
      </c>
      <c r="D82" s="7" t="s">
        <v>213</v>
      </c>
    </row>
    <row r="83" spans="1:4" x14ac:dyDescent="0.25">
      <c r="A83" s="7" t="s">
        <v>108</v>
      </c>
      <c r="B83" s="7" t="s">
        <v>41</v>
      </c>
      <c r="D83" s="7" t="s">
        <v>214</v>
      </c>
    </row>
    <row r="84" spans="1:4" x14ac:dyDescent="0.25">
      <c r="A84" s="7" t="s">
        <v>108</v>
      </c>
      <c r="B84" s="7" t="s">
        <v>42</v>
      </c>
      <c r="D84" s="7" t="s">
        <v>215</v>
      </c>
    </row>
    <row r="85" spans="1:4" x14ac:dyDescent="0.25">
      <c r="A85" s="7" t="s">
        <v>110</v>
      </c>
      <c r="B85" s="7" t="s">
        <v>41</v>
      </c>
      <c r="D85" s="7" t="s">
        <v>216</v>
      </c>
    </row>
    <row r="86" spans="1:4" x14ac:dyDescent="0.25">
      <c r="A86" s="7" t="s">
        <v>110</v>
      </c>
      <c r="B86" s="7" t="s">
        <v>42</v>
      </c>
      <c r="D86" s="7" t="s">
        <v>217</v>
      </c>
    </row>
    <row r="87" spans="1:4" x14ac:dyDescent="0.25">
      <c r="A87" s="7" t="s">
        <v>112</v>
      </c>
      <c r="B87" s="7" t="s">
        <v>36</v>
      </c>
      <c r="D87" s="7" t="s">
        <v>218</v>
      </c>
    </row>
    <row r="88" spans="1:4" x14ac:dyDescent="0.25">
      <c r="A88" s="7" t="s">
        <v>112</v>
      </c>
      <c r="B88" s="7" t="s">
        <v>37</v>
      </c>
      <c r="D88" s="7" t="s">
        <v>219</v>
      </c>
    </row>
    <row r="89" spans="1:4" x14ac:dyDescent="0.25">
      <c r="A89" s="7" t="s">
        <v>114</v>
      </c>
      <c r="B89" s="7" t="s">
        <v>31</v>
      </c>
      <c r="D89" s="7" t="s">
        <v>220</v>
      </c>
    </row>
    <row r="90" spans="1:4" x14ac:dyDescent="0.25">
      <c r="A90" s="7" t="s">
        <v>118</v>
      </c>
      <c r="B90" s="7" t="s">
        <v>31</v>
      </c>
      <c r="D90" s="7" t="s">
        <v>223</v>
      </c>
    </row>
    <row r="91" spans="1:4" x14ac:dyDescent="0.25">
      <c r="A91" s="7" t="s">
        <v>116</v>
      </c>
      <c r="B91" s="7" t="s">
        <v>36</v>
      </c>
      <c r="D91" s="7" t="s">
        <v>221</v>
      </c>
    </row>
    <row r="92" spans="1:4" x14ac:dyDescent="0.25">
      <c r="A92" s="7" t="s">
        <v>116</v>
      </c>
      <c r="B92" s="7" t="s">
        <v>37</v>
      </c>
      <c r="D92" s="7" t="s">
        <v>222</v>
      </c>
    </row>
    <row r="93" spans="1:4" x14ac:dyDescent="0.25">
      <c r="A93" s="7" t="s">
        <v>119</v>
      </c>
      <c r="B93" s="7" t="s">
        <v>36</v>
      </c>
      <c r="D93" s="7" t="s">
        <v>224</v>
      </c>
    </row>
    <row r="94" spans="1:4" x14ac:dyDescent="0.25">
      <c r="A94" s="7" t="s">
        <v>119</v>
      </c>
      <c r="B94" s="7" t="s">
        <v>37</v>
      </c>
      <c r="D94" s="7" t="s">
        <v>225</v>
      </c>
    </row>
    <row r="95" spans="1:4" x14ac:dyDescent="0.25">
      <c r="A95" s="7" t="s">
        <v>121</v>
      </c>
      <c r="B95" s="7" t="s">
        <v>36</v>
      </c>
      <c r="D95" s="7" t="s">
        <v>226</v>
      </c>
    </row>
    <row r="96" spans="1:4" x14ac:dyDescent="0.25">
      <c r="A96" s="7" t="s">
        <v>123</v>
      </c>
      <c r="B96" s="7" t="s">
        <v>31</v>
      </c>
      <c r="D96" s="7" t="s">
        <v>227</v>
      </c>
    </row>
    <row r="97" spans="1:4" x14ac:dyDescent="0.25">
      <c r="A97" s="7" t="s">
        <v>125</v>
      </c>
      <c r="B97" s="7" t="s">
        <v>30</v>
      </c>
      <c r="D97" s="7" t="s">
        <v>228</v>
      </c>
    </row>
    <row r="98" spans="1:4" x14ac:dyDescent="0.25">
      <c r="A98" s="7" t="s">
        <v>125</v>
      </c>
      <c r="B98" s="7" t="s">
        <v>31</v>
      </c>
      <c r="D98" s="7" t="s">
        <v>229</v>
      </c>
    </row>
    <row r="99" spans="1:4" x14ac:dyDescent="0.25">
      <c r="A99" s="7" t="s">
        <v>127</v>
      </c>
      <c r="B99" s="7" t="s">
        <v>30</v>
      </c>
      <c r="D99" s="7" t="s">
        <v>230</v>
      </c>
    </row>
    <row r="100" spans="1:4" x14ac:dyDescent="0.25">
      <c r="A100" s="7" t="s">
        <v>127</v>
      </c>
      <c r="B100" s="7" t="s">
        <v>31</v>
      </c>
      <c r="D100" s="7" t="s">
        <v>231</v>
      </c>
    </row>
    <row r="101" spans="1:4" x14ac:dyDescent="0.25">
      <c r="A101" s="7" t="s">
        <v>129</v>
      </c>
      <c r="B101" s="7" t="s">
        <v>36</v>
      </c>
      <c r="D101" s="7" t="s">
        <v>232</v>
      </c>
    </row>
    <row r="102" spans="1:4" x14ac:dyDescent="0.25">
      <c r="A102" s="7" t="s">
        <v>133</v>
      </c>
      <c r="B102" s="7" t="s">
        <v>41</v>
      </c>
      <c r="D102" s="7" t="s">
        <v>234</v>
      </c>
    </row>
    <row r="103" spans="1:4" x14ac:dyDescent="0.25">
      <c r="A103" s="7" t="s">
        <v>133</v>
      </c>
      <c r="B103" s="7" t="s">
        <v>42</v>
      </c>
      <c r="D103" s="7" t="s">
        <v>235</v>
      </c>
    </row>
    <row r="104" spans="1:4" x14ac:dyDescent="0.25">
      <c r="A104" s="7" t="s">
        <v>135</v>
      </c>
      <c r="B104" s="7" t="s">
        <v>31</v>
      </c>
      <c r="D104" s="7" t="s">
        <v>236</v>
      </c>
    </row>
    <row r="105" spans="1:4" x14ac:dyDescent="0.25">
      <c r="A105" s="7" t="s">
        <v>137</v>
      </c>
      <c r="B105" s="7" t="s">
        <v>30</v>
      </c>
      <c r="D105" s="7" t="s">
        <v>237</v>
      </c>
    </row>
    <row r="106" spans="1:4" x14ac:dyDescent="0.25">
      <c r="A106" s="7" t="s">
        <v>137</v>
      </c>
      <c r="B106" s="7" t="s">
        <v>31</v>
      </c>
      <c r="D106" s="7" t="s">
        <v>238</v>
      </c>
    </row>
    <row r="107" spans="1:4" x14ac:dyDescent="0.25">
      <c r="A107" s="7" t="s">
        <v>139</v>
      </c>
      <c r="B107" s="7" t="s">
        <v>36</v>
      </c>
      <c r="D107" s="7" t="s">
        <v>239</v>
      </c>
    </row>
    <row r="108" spans="1:4" x14ac:dyDescent="0.25">
      <c r="A108" s="7" t="s">
        <v>139</v>
      </c>
      <c r="B108" s="7" t="s">
        <v>37</v>
      </c>
      <c r="D108" s="7" t="s">
        <v>240</v>
      </c>
    </row>
    <row r="109" spans="1:4" x14ac:dyDescent="0.25">
      <c r="A109" s="7" t="s">
        <v>142</v>
      </c>
      <c r="B109" s="7" t="s">
        <v>31</v>
      </c>
      <c r="D109" s="7" t="s">
        <v>241</v>
      </c>
    </row>
    <row r="110" spans="1:4" x14ac:dyDescent="0.25">
      <c r="A110" s="7" t="s">
        <v>144</v>
      </c>
      <c r="B110" s="7" t="s">
        <v>36</v>
      </c>
      <c r="D110" s="7" t="s">
        <v>242</v>
      </c>
    </row>
    <row r="111" spans="1:4" x14ac:dyDescent="0.25">
      <c r="A111" s="7" t="s">
        <v>144</v>
      </c>
      <c r="B111" s="7" t="s">
        <v>37</v>
      </c>
      <c r="D111" s="7" t="s">
        <v>243</v>
      </c>
    </row>
    <row r="112" spans="1:4" x14ac:dyDescent="0.25">
      <c r="A112" s="7" t="s">
        <v>146</v>
      </c>
      <c r="B112" s="7" t="s">
        <v>30</v>
      </c>
      <c r="D112" s="7" t="s">
        <v>244</v>
      </c>
    </row>
    <row r="113" spans="1:4" x14ac:dyDescent="0.25">
      <c r="A113" s="7" t="s">
        <v>146</v>
      </c>
      <c r="B113" s="7" t="s">
        <v>31</v>
      </c>
      <c r="D113" s="7" t="s">
        <v>245</v>
      </c>
    </row>
  </sheetData>
  <sheetProtection password="CCEF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8"/>
  <sheetViews>
    <sheetView workbookViewId="0">
      <selection activeCell="A2" sqref="A2"/>
    </sheetView>
  </sheetViews>
  <sheetFormatPr defaultRowHeight="15" x14ac:dyDescent="0.25"/>
  <cols>
    <col min="1" max="1" width="19.5703125" bestFit="1" customWidth="1"/>
    <col min="2" max="2" width="5.7109375" customWidth="1"/>
    <col min="3" max="3" width="9" bestFit="1" customWidth="1"/>
  </cols>
  <sheetData>
    <row r="1" spans="1:3" ht="18.75" x14ac:dyDescent="0.3">
      <c r="A1" s="8" t="s">
        <v>263</v>
      </c>
      <c r="B1" s="8"/>
      <c r="C1" s="8" t="s">
        <v>257</v>
      </c>
    </row>
    <row r="2" spans="1:3" x14ac:dyDescent="0.25">
      <c r="A2" t="s">
        <v>131</v>
      </c>
      <c r="C2" t="s">
        <v>132</v>
      </c>
    </row>
    <row r="3" spans="1:3" x14ac:dyDescent="0.25">
      <c r="A3" t="s">
        <v>28</v>
      </c>
      <c r="C3" t="s">
        <v>29</v>
      </c>
    </row>
    <row r="4" spans="1:3" x14ac:dyDescent="0.25">
      <c r="A4" t="s">
        <v>32</v>
      </c>
      <c r="C4" t="s">
        <v>33</v>
      </c>
    </row>
    <row r="5" spans="1:3" x14ac:dyDescent="0.25">
      <c r="A5" t="s">
        <v>34</v>
      </c>
      <c r="C5" t="s">
        <v>35</v>
      </c>
    </row>
    <row r="6" spans="1:3" x14ac:dyDescent="0.25">
      <c r="A6" t="s">
        <v>38</v>
      </c>
      <c r="C6" t="s">
        <v>38</v>
      </c>
    </row>
    <row r="7" spans="1:3" x14ac:dyDescent="0.25">
      <c r="A7" t="s">
        <v>39</v>
      </c>
      <c r="C7" t="s">
        <v>40</v>
      </c>
    </row>
    <row r="8" spans="1:3" x14ac:dyDescent="0.25">
      <c r="A8" t="s">
        <v>43</v>
      </c>
      <c r="C8" t="s">
        <v>43</v>
      </c>
    </row>
    <row r="9" spans="1:3" x14ac:dyDescent="0.25">
      <c r="A9" t="s">
        <v>44</v>
      </c>
      <c r="C9" t="s">
        <v>45</v>
      </c>
    </row>
    <row r="10" spans="1:3" x14ac:dyDescent="0.25">
      <c r="A10" t="s">
        <v>46</v>
      </c>
      <c r="C10" t="s">
        <v>47</v>
      </c>
    </row>
    <row r="11" spans="1:3" x14ac:dyDescent="0.25">
      <c r="A11" t="s">
        <v>246</v>
      </c>
      <c r="C11" t="s">
        <v>247</v>
      </c>
    </row>
    <row r="12" spans="1:3" x14ac:dyDescent="0.25">
      <c r="A12" t="s">
        <v>49</v>
      </c>
      <c r="C12" t="s">
        <v>50</v>
      </c>
    </row>
    <row r="13" spans="1:3" x14ac:dyDescent="0.25">
      <c r="A13" t="s">
        <v>51</v>
      </c>
      <c r="C13" t="s">
        <v>52</v>
      </c>
    </row>
    <row r="14" spans="1:3" x14ac:dyDescent="0.25">
      <c r="A14" t="s">
        <v>53</v>
      </c>
      <c r="C14" t="s">
        <v>54</v>
      </c>
    </row>
    <row r="15" spans="1:3" x14ac:dyDescent="0.25">
      <c r="A15" t="s">
        <v>55</v>
      </c>
      <c r="C15" t="s">
        <v>56</v>
      </c>
    </row>
    <row r="16" spans="1:3" x14ac:dyDescent="0.25">
      <c r="A16" t="s">
        <v>57</v>
      </c>
      <c r="C16" t="s">
        <v>58</v>
      </c>
    </row>
    <row r="17" spans="1:3" x14ac:dyDescent="0.25">
      <c r="A17" t="s">
        <v>59</v>
      </c>
      <c r="C17" t="s">
        <v>60</v>
      </c>
    </row>
    <row r="18" spans="1:3" x14ac:dyDescent="0.25">
      <c r="A18" t="s">
        <v>61</v>
      </c>
      <c r="C18" t="s">
        <v>62</v>
      </c>
    </row>
    <row r="19" spans="1:3" x14ac:dyDescent="0.25">
      <c r="A19" t="s">
        <v>64</v>
      </c>
      <c r="C19" t="s">
        <v>65</v>
      </c>
    </row>
    <row r="20" spans="1:3" x14ac:dyDescent="0.25">
      <c r="A20" t="s">
        <v>66</v>
      </c>
      <c r="C20" t="s">
        <v>67</v>
      </c>
    </row>
    <row r="21" spans="1:3" x14ac:dyDescent="0.25">
      <c r="A21" t="s">
        <v>68</v>
      </c>
      <c r="C21" t="s">
        <v>68</v>
      </c>
    </row>
    <row r="22" spans="1:3" x14ac:dyDescent="0.25">
      <c r="A22" t="s">
        <v>69</v>
      </c>
      <c r="C22" t="s">
        <v>70</v>
      </c>
    </row>
    <row r="23" spans="1:3" x14ac:dyDescent="0.25">
      <c r="A23" t="s">
        <v>71</v>
      </c>
      <c r="C23" t="s">
        <v>72</v>
      </c>
    </row>
    <row r="24" spans="1:3" x14ac:dyDescent="0.25">
      <c r="A24" t="s">
        <v>73</v>
      </c>
      <c r="C24" t="s">
        <v>73</v>
      </c>
    </row>
    <row r="25" spans="1:3" x14ac:dyDescent="0.25">
      <c r="A25" t="s">
        <v>74</v>
      </c>
      <c r="C25" t="s">
        <v>75</v>
      </c>
    </row>
    <row r="26" spans="1:3" x14ac:dyDescent="0.25">
      <c r="A26" t="s">
        <v>76</v>
      </c>
      <c r="C26" t="s">
        <v>77</v>
      </c>
    </row>
    <row r="27" spans="1:3" x14ac:dyDescent="0.25">
      <c r="A27" t="s">
        <v>78</v>
      </c>
      <c r="C27" t="s">
        <v>79</v>
      </c>
    </row>
    <row r="28" spans="1:3" x14ac:dyDescent="0.25">
      <c r="A28" t="s">
        <v>80</v>
      </c>
      <c r="C28" t="s">
        <v>81</v>
      </c>
    </row>
    <row r="29" spans="1:3" x14ac:dyDescent="0.25">
      <c r="A29" t="s">
        <v>82</v>
      </c>
      <c r="C29" t="s">
        <v>83</v>
      </c>
    </row>
    <row r="30" spans="1:3" x14ac:dyDescent="0.25">
      <c r="A30" t="s">
        <v>84</v>
      </c>
      <c r="C30" t="s">
        <v>85</v>
      </c>
    </row>
    <row r="31" spans="1:3" x14ac:dyDescent="0.25">
      <c r="A31" t="s">
        <v>86</v>
      </c>
      <c r="C31" t="s">
        <v>87</v>
      </c>
    </row>
    <row r="32" spans="1:3" x14ac:dyDescent="0.25">
      <c r="A32" t="s">
        <v>88</v>
      </c>
      <c r="C32" t="s">
        <v>89</v>
      </c>
    </row>
    <row r="33" spans="1:3" x14ac:dyDescent="0.25">
      <c r="A33" t="s">
        <v>91</v>
      </c>
      <c r="C33" t="s">
        <v>92</v>
      </c>
    </row>
    <row r="34" spans="1:3" x14ac:dyDescent="0.25">
      <c r="A34" t="s">
        <v>93</v>
      </c>
      <c r="C34" t="s">
        <v>94</v>
      </c>
    </row>
    <row r="35" spans="1:3" x14ac:dyDescent="0.25">
      <c r="A35" t="s">
        <v>95</v>
      </c>
      <c r="C35" t="s">
        <v>96</v>
      </c>
    </row>
    <row r="36" spans="1:3" x14ac:dyDescent="0.25">
      <c r="A36" t="s">
        <v>97</v>
      </c>
      <c r="C36" t="s">
        <v>98</v>
      </c>
    </row>
    <row r="37" spans="1:3" x14ac:dyDescent="0.25">
      <c r="A37" t="s">
        <v>99</v>
      </c>
      <c r="C37" t="s">
        <v>100</v>
      </c>
    </row>
    <row r="38" spans="1:3" x14ac:dyDescent="0.25">
      <c r="A38" t="s">
        <v>102</v>
      </c>
      <c r="C38" t="s">
        <v>103</v>
      </c>
    </row>
    <row r="39" spans="1:3" x14ac:dyDescent="0.25">
      <c r="A39" t="s">
        <v>106</v>
      </c>
      <c r="C39" t="s">
        <v>107</v>
      </c>
    </row>
    <row r="40" spans="1:3" x14ac:dyDescent="0.25">
      <c r="A40" t="s">
        <v>108</v>
      </c>
      <c r="C40" t="s">
        <v>109</v>
      </c>
    </row>
    <row r="41" spans="1:3" x14ac:dyDescent="0.25">
      <c r="A41" t="s">
        <v>110</v>
      </c>
      <c r="C41" t="s">
        <v>111</v>
      </c>
    </row>
    <row r="42" spans="1:3" x14ac:dyDescent="0.25">
      <c r="A42" t="s">
        <v>112</v>
      </c>
      <c r="C42" t="s">
        <v>113</v>
      </c>
    </row>
    <row r="43" spans="1:3" x14ac:dyDescent="0.25">
      <c r="A43" t="s">
        <v>114</v>
      </c>
      <c r="C43" t="s">
        <v>115</v>
      </c>
    </row>
    <row r="44" spans="1:3" x14ac:dyDescent="0.25">
      <c r="A44" t="s">
        <v>118</v>
      </c>
      <c r="C44" t="s">
        <v>118</v>
      </c>
    </row>
    <row r="45" spans="1:3" x14ac:dyDescent="0.25">
      <c r="A45" t="s">
        <v>116</v>
      </c>
      <c r="C45" t="s">
        <v>117</v>
      </c>
    </row>
    <row r="46" spans="1:3" x14ac:dyDescent="0.25">
      <c r="A46" t="s">
        <v>119</v>
      </c>
      <c r="C46" t="s">
        <v>120</v>
      </c>
    </row>
    <row r="47" spans="1:3" x14ac:dyDescent="0.25">
      <c r="A47" t="s">
        <v>121</v>
      </c>
      <c r="C47" t="s">
        <v>122</v>
      </c>
    </row>
    <row r="48" spans="1:3" x14ac:dyDescent="0.25">
      <c r="A48" t="s">
        <v>123</v>
      </c>
      <c r="C48" t="s">
        <v>124</v>
      </c>
    </row>
    <row r="49" spans="1:3" x14ac:dyDescent="0.25">
      <c r="A49" t="s">
        <v>125</v>
      </c>
      <c r="C49" t="s">
        <v>126</v>
      </c>
    </row>
    <row r="50" spans="1:3" x14ac:dyDescent="0.25">
      <c r="A50" t="s">
        <v>127</v>
      </c>
      <c r="C50" t="s">
        <v>128</v>
      </c>
    </row>
    <row r="51" spans="1:3" x14ac:dyDescent="0.25">
      <c r="A51" t="s">
        <v>129</v>
      </c>
      <c r="C51" t="s">
        <v>130</v>
      </c>
    </row>
    <row r="52" spans="1:3" x14ac:dyDescent="0.25">
      <c r="A52" t="s">
        <v>133</v>
      </c>
      <c r="C52" t="s">
        <v>134</v>
      </c>
    </row>
    <row r="53" spans="1:3" x14ac:dyDescent="0.25">
      <c r="A53" t="s">
        <v>135</v>
      </c>
      <c r="C53" t="s">
        <v>136</v>
      </c>
    </row>
    <row r="54" spans="1:3" x14ac:dyDescent="0.25">
      <c r="A54" t="s">
        <v>137</v>
      </c>
      <c r="C54" t="s">
        <v>138</v>
      </c>
    </row>
    <row r="55" spans="1:3" x14ac:dyDescent="0.25">
      <c r="A55" t="s">
        <v>139</v>
      </c>
      <c r="C55" t="s">
        <v>140</v>
      </c>
    </row>
    <row r="56" spans="1:3" x14ac:dyDescent="0.25">
      <c r="A56" t="s">
        <v>142</v>
      </c>
      <c r="C56" t="s">
        <v>143</v>
      </c>
    </row>
    <row r="57" spans="1:3" x14ac:dyDescent="0.25">
      <c r="A57" t="s">
        <v>144</v>
      </c>
      <c r="C57" t="s">
        <v>145</v>
      </c>
    </row>
    <row r="58" spans="1:3" x14ac:dyDescent="0.25">
      <c r="A58" t="s">
        <v>146</v>
      </c>
      <c r="C58" t="s">
        <v>147</v>
      </c>
    </row>
  </sheetData>
  <sheetProtection password="CCEF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workbookViewId="0">
      <selection sqref="A1:A12"/>
    </sheetView>
  </sheetViews>
  <sheetFormatPr defaultRowHeight="15" x14ac:dyDescent="0.25"/>
  <sheetData>
    <row r="1" spans="1:1" x14ac:dyDescent="0.25">
      <c r="A1" t="s">
        <v>264</v>
      </c>
    </row>
    <row r="2" spans="1:1" x14ac:dyDescent="0.25">
      <c r="A2" t="s">
        <v>343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341</v>
      </c>
    </row>
    <row r="6" spans="1:1" x14ac:dyDescent="0.25">
      <c r="A6" t="s">
        <v>342</v>
      </c>
    </row>
    <row r="7" spans="1:1" x14ac:dyDescent="0.25">
      <c r="A7" t="s">
        <v>335</v>
      </c>
    </row>
    <row r="8" spans="1:1" x14ac:dyDescent="0.25">
      <c r="A8" t="s">
        <v>336</v>
      </c>
    </row>
    <row r="9" spans="1:1" x14ac:dyDescent="0.25">
      <c r="A9" t="s">
        <v>337</v>
      </c>
    </row>
    <row r="10" spans="1:1" x14ac:dyDescent="0.25">
      <c r="A10" t="s">
        <v>338</v>
      </c>
    </row>
    <row r="11" spans="1:1" x14ac:dyDescent="0.25">
      <c r="A11" t="s">
        <v>339</v>
      </c>
    </row>
    <row r="12" spans="1:1" x14ac:dyDescent="0.25">
      <c r="A12" t="s">
        <v>340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5"/>
  <sheetViews>
    <sheetView workbookViewId="0">
      <selection activeCell="C8" sqref="C8"/>
    </sheetView>
  </sheetViews>
  <sheetFormatPr defaultRowHeight="15" x14ac:dyDescent="0.25"/>
  <cols>
    <col min="1" max="1" width="24.140625" customWidth="1"/>
  </cols>
  <sheetData>
    <row r="1" spans="1:1" x14ac:dyDescent="0.25">
      <c r="A1" t="s">
        <v>330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>
      <selection activeCell="C31" sqref="C31"/>
    </sheetView>
  </sheetViews>
  <sheetFormatPr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306</v>
      </c>
    </row>
    <row r="4" spans="1:1" x14ac:dyDescent="0.25">
      <c r="A4" t="s">
        <v>307</v>
      </c>
    </row>
    <row r="5" spans="1:1" x14ac:dyDescent="0.25">
      <c r="A5" t="s">
        <v>308</v>
      </c>
    </row>
    <row r="6" spans="1:1" x14ac:dyDescent="0.25">
      <c r="A6" t="s">
        <v>309</v>
      </c>
    </row>
    <row r="7" spans="1:1" x14ac:dyDescent="0.25">
      <c r="A7" t="s">
        <v>310</v>
      </c>
    </row>
    <row r="8" spans="1:1" x14ac:dyDescent="0.25">
      <c r="A8" t="s">
        <v>311</v>
      </c>
    </row>
    <row r="9" spans="1:1" x14ac:dyDescent="0.25">
      <c r="A9" t="s">
        <v>312</v>
      </c>
    </row>
    <row r="10" spans="1:1" x14ac:dyDescent="0.25">
      <c r="A10" t="s">
        <v>313</v>
      </c>
    </row>
    <row r="11" spans="1:1" x14ac:dyDescent="0.25">
      <c r="A11" t="s">
        <v>314</v>
      </c>
    </row>
    <row r="12" spans="1:1" x14ac:dyDescent="0.25">
      <c r="A12" t="s">
        <v>315</v>
      </c>
    </row>
    <row r="13" spans="1:1" x14ac:dyDescent="0.25">
      <c r="A13" t="s">
        <v>316</v>
      </c>
    </row>
    <row r="14" spans="1:1" x14ac:dyDescent="0.25">
      <c r="A14" t="s">
        <v>317</v>
      </c>
    </row>
    <row r="15" spans="1:1" x14ac:dyDescent="0.25">
      <c r="A15" t="s">
        <v>318</v>
      </c>
    </row>
    <row r="16" spans="1:1" x14ac:dyDescent="0.25">
      <c r="A16" t="s">
        <v>319</v>
      </c>
    </row>
    <row r="17" spans="1:1" x14ac:dyDescent="0.25">
      <c r="A17" t="s">
        <v>320</v>
      </c>
    </row>
    <row r="18" spans="1:1" x14ac:dyDescent="0.25">
      <c r="A18" t="s">
        <v>321</v>
      </c>
    </row>
    <row r="19" spans="1:1" x14ac:dyDescent="0.25">
      <c r="A19" t="s">
        <v>322</v>
      </c>
    </row>
    <row r="20" spans="1:1" x14ac:dyDescent="0.25">
      <c r="A20" s="77" t="s">
        <v>301</v>
      </c>
    </row>
    <row r="21" spans="1:1" x14ac:dyDescent="0.25">
      <c r="A21" s="77" t="s">
        <v>323</v>
      </c>
    </row>
    <row r="22" spans="1:1" x14ac:dyDescent="0.25">
      <c r="A22" t="s">
        <v>324</v>
      </c>
    </row>
    <row r="23" spans="1:1" x14ac:dyDescent="0.25">
      <c r="A23" t="s">
        <v>302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Board Cutting Form</vt:lpstr>
      <vt:lpstr>Sheet1</vt:lpstr>
      <vt:lpstr>Wrap Form</vt:lpstr>
      <vt:lpstr>Wrap Summary</vt:lpstr>
      <vt:lpstr>Board Colours</vt:lpstr>
      <vt:lpstr>Edge Colours</vt:lpstr>
      <vt:lpstr>Wrap Form Item</vt:lpstr>
      <vt:lpstr>Generic Profile</vt:lpstr>
      <vt:lpstr>Specific Profile</vt:lpstr>
      <vt:lpstr>Boards</vt:lpstr>
      <vt:lpstr>Edge</vt:lpstr>
      <vt:lpstr>'Board Cutting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Admin</cp:lastModifiedBy>
  <cp:lastPrinted>2015-09-26T09:42:35Z</cp:lastPrinted>
  <dcterms:created xsi:type="dcterms:W3CDTF">2013-10-09T06:47:09Z</dcterms:created>
  <dcterms:modified xsi:type="dcterms:W3CDTF">2018-01-11T13:03:34Z</dcterms:modified>
</cp:coreProperties>
</file>